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f4f04cd8afc75e/Oficina/Oficina2024/Población/"/>
    </mc:Choice>
  </mc:AlternateContent>
  <xr:revisionPtr revIDLastSave="0" documentId="11_ACE166B6A61585F36A1C718EE20175A39F4A7FC8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Fuente" sheetId="1" r:id="rId1"/>
    <sheet name="Piramide" sheetId="2" r:id="rId2"/>
    <sheet name="2023-Final con y sin" sheetId="6" r:id="rId3"/>
    <sheet name="Auxiliar" sheetId="20" r:id="rId4"/>
    <sheet name="Pob Derechohabiente" sheetId="5" state="hidden" r:id="rId5"/>
    <sheet name="Juris" sheetId="3" state="hidden" r:id="rId6"/>
  </sheets>
  <definedNames>
    <definedName name="_xlnm.Print_Area" localSheetId="5">Juris!$B$2:$M$152</definedName>
    <definedName name="_xlnm.Print_Area" localSheetId="1">Piramide!$F$1:$N$30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2" l="1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C41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1" i="6"/>
  <c r="A10" i="6"/>
  <c r="H132" i="6"/>
  <c r="G132" i="6"/>
  <c r="H131" i="6"/>
  <c r="G131" i="6"/>
  <c r="H130" i="6"/>
  <c r="G130" i="6"/>
  <c r="H129" i="6"/>
  <c r="G129" i="6"/>
  <c r="H128" i="6"/>
  <c r="G128" i="6"/>
  <c r="H127" i="6"/>
  <c r="G127" i="6"/>
  <c r="H126" i="6"/>
  <c r="G126" i="6"/>
  <c r="H125" i="6"/>
  <c r="G125" i="6"/>
  <c r="H124" i="6"/>
  <c r="G124" i="6"/>
  <c r="H123" i="6"/>
  <c r="G123" i="6"/>
  <c r="H122" i="6"/>
  <c r="G122" i="6"/>
  <c r="H121" i="6"/>
  <c r="G121" i="6"/>
  <c r="H120" i="6"/>
  <c r="G120" i="6"/>
  <c r="H119" i="6"/>
  <c r="G119" i="6"/>
  <c r="H118" i="6"/>
  <c r="G118" i="6"/>
  <c r="H117" i="6"/>
  <c r="G117" i="6"/>
  <c r="H116" i="6"/>
  <c r="G116" i="6"/>
  <c r="H115" i="6"/>
  <c r="G115" i="6"/>
  <c r="H114" i="6"/>
  <c r="G114" i="6"/>
  <c r="H113" i="6"/>
  <c r="G113" i="6"/>
  <c r="H112" i="6"/>
  <c r="G112" i="6"/>
  <c r="H111" i="6"/>
  <c r="G111" i="6"/>
  <c r="H110" i="6"/>
  <c r="G110" i="6"/>
  <c r="H109" i="6"/>
  <c r="G109" i="6"/>
  <c r="H108" i="6"/>
  <c r="G108" i="6"/>
  <c r="H107" i="6"/>
  <c r="G107" i="6"/>
  <c r="H106" i="6"/>
  <c r="G106" i="6"/>
  <c r="H105" i="6"/>
  <c r="G105" i="6"/>
  <c r="H104" i="6"/>
  <c r="G104" i="6"/>
  <c r="H103" i="6"/>
  <c r="G103" i="6"/>
  <c r="H102" i="6"/>
  <c r="G102" i="6"/>
  <c r="H101" i="6"/>
  <c r="G101" i="6"/>
  <c r="H100" i="6"/>
  <c r="G100" i="6"/>
  <c r="H99" i="6"/>
  <c r="G99" i="6"/>
  <c r="H98" i="6"/>
  <c r="G98" i="6"/>
  <c r="H97" i="6"/>
  <c r="G97" i="6"/>
  <c r="H96" i="6"/>
  <c r="G96" i="6"/>
  <c r="H95" i="6"/>
  <c r="G95" i="6"/>
  <c r="H94" i="6"/>
  <c r="G94" i="6"/>
  <c r="H93" i="6"/>
  <c r="G93" i="6"/>
  <c r="H92" i="6"/>
  <c r="G92" i="6"/>
  <c r="H91" i="6"/>
  <c r="G91" i="6"/>
  <c r="H90" i="6"/>
  <c r="G90" i="6"/>
  <c r="H89" i="6"/>
  <c r="G89" i="6"/>
  <c r="H88" i="6"/>
  <c r="G88" i="6"/>
  <c r="H87" i="6"/>
  <c r="G87" i="6"/>
  <c r="H86" i="6"/>
  <c r="G86" i="6"/>
  <c r="H85" i="6"/>
  <c r="G85" i="6"/>
  <c r="H84" i="6"/>
  <c r="G84" i="6"/>
  <c r="H83" i="6"/>
  <c r="G83" i="6"/>
  <c r="H82" i="6"/>
  <c r="G82" i="6"/>
  <c r="H81" i="6"/>
  <c r="G81" i="6"/>
  <c r="H80" i="6"/>
  <c r="G80" i="6"/>
  <c r="H79" i="6"/>
  <c r="G79" i="6"/>
  <c r="H78" i="6"/>
  <c r="G78" i="6"/>
  <c r="H77" i="6"/>
  <c r="G77" i="6"/>
  <c r="H76" i="6"/>
  <c r="G76" i="6"/>
  <c r="H75" i="6"/>
  <c r="G75" i="6"/>
  <c r="H74" i="6"/>
  <c r="G74" i="6"/>
  <c r="H73" i="6"/>
  <c r="G73" i="6"/>
  <c r="H72" i="6"/>
  <c r="G72" i="6"/>
  <c r="H71" i="6"/>
  <c r="G71" i="6"/>
  <c r="H70" i="6"/>
  <c r="G70" i="6"/>
  <c r="H69" i="6"/>
  <c r="G69" i="6"/>
  <c r="H68" i="6"/>
  <c r="G68" i="6"/>
  <c r="H67" i="6"/>
  <c r="G67" i="6"/>
  <c r="H66" i="6"/>
  <c r="G66" i="6"/>
  <c r="H65" i="6"/>
  <c r="G65" i="6"/>
  <c r="H64" i="6"/>
  <c r="G64" i="6"/>
  <c r="H63" i="6"/>
  <c r="G63" i="6"/>
  <c r="H62" i="6"/>
  <c r="G62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H22" i="6"/>
  <c r="G22" i="6"/>
  <c r="H21" i="6"/>
  <c r="G21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C14" i="6"/>
  <c r="D13" i="6"/>
  <c r="C13" i="6"/>
  <c r="D12" i="6"/>
  <c r="C12" i="6"/>
  <c r="D11" i="6"/>
  <c r="C11" i="6"/>
  <c r="D10" i="6"/>
  <c r="C10" i="6"/>
  <c r="G9" i="6"/>
  <c r="H9" i="6"/>
  <c r="D9" i="6"/>
  <c r="C9" i="6"/>
  <c r="E9" i="6" s="1"/>
  <c r="D8" i="20" l="1"/>
  <c r="D14" i="20"/>
  <c r="D20" i="20"/>
  <c r="D26" i="20"/>
  <c r="E13" i="20"/>
  <c r="E19" i="20"/>
  <c r="E25" i="20"/>
  <c r="H11" i="20"/>
  <c r="H17" i="20"/>
  <c r="H23" i="20"/>
  <c r="I11" i="20"/>
  <c r="I17" i="20"/>
  <c r="I23" i="20"/>
  <c r="D9" i="20"/>
  <c r="D15" i="20"/>
  <c r="D21" i="20"/>
  <c r="D27" i="20"/>
  <c r="E14" i="20"/>
  <c r="E20" i="20"/>
  <c r="E26" i="20"/>
  <c r="H12" i="20"/>
  <c r="H18" i="20"/>
  <c r="H24" i="20"/>
  <c r="I12" i="20"/>
  <c r="I18" i="20"/>
  <c r="I24" i="20"/>
  <c r="D10" i="20"/>
  <c r="D16" i="20"/>
  <c r="D22" i="20"/>
  <c r="E9" i="20"/>
  <c r="E15" i="20"/>
  <c r="E21" i="20"/>
  <c r="E27" i="20"/>
  <c r="H13" i="20"/>
  <c r="H19" i="20"/>
  <c r="H25" i="20"/>
  <c r="I13" i="20"/>
  <c r="I19" i="20"/>
  <c r="I25" i="20"/>
  <c r="D11" i="20"/>
  <c r="D17" i="20"/>
  <c r="D23" i="20"/>
  <c r="E10" i="20"/>
  <c r="E16" i="20"/>
  <c r="E22" i="20"/>
  <c r="I9" i="20"/>
  <c r="H14" i="20"/>
  <c r="H20" i="20"/>
  <c r="H26" i="20"/>
  <c r="I14" i="20"/>
  <c r="I20" i="20"/>
  <c r="I26" i="20"/>
  <c r="D12" i="20"/>
  <c r="D18" i="20"/>
  <c r="D24" i="20"/>
  <c r="E11" i="20"/>
  <c r="E17" i="20"/>
  <c r="E23" i="20"/>
  <c r="H9" i="20"/>
  <c r="H15" i="20"/>
  <c r="H21" i="20"/>
  <c r="H27" i="20"/>
  <c r="I15" i="20"/>
  <c r="I21" i="20"/>
  <c r="I27" i="20"/>
  <c r="D13" i="20"/>
  <c r="D19" i="20"/>
  <c r="D25" i="20"/>
  <c r="E12" i="20"/>
  <c r="E18" i="20"/>
  <c r="E24" i="20"/>
  <c r="H10" i="20"/>
  <c r="H16" i="20"/>
  <c r="H22" i="20"/>
  <c r="I10" i="20"/>
  <c r="I16" i="20"/>
  <c r="I22" i="20"/>
  <c r="H8" i="20"/>
  <c r="CP132" i="6"/>
  <c r="CU132" i="6" s="1"/>
  <c r="CO132" i="6"/>
  <c r="CT132" i="6" s="1"/>
  <c r="CN132" i="6"/>
  <c r="CS132" i="6" s="1"/>
  <c r="CM132" i="6"/>
  <c r="CR132" i="6" s="1"/>
  <c r="CP131" i="6"/>
  <c r="CU131" i="6" s="1"/>
  <c r="CO131" i="6"/>
  <c r="CT131" i="6" s="1"/>
  <c r="CN131" i="6"/>
  <c r="CS131" i="6" s="1"/>
  <c r="CM131" i="6"/>
  <c r="CR131" i="6" s="1"/>
  <c r="CP130" i="6"/>
  <c r="CU130" i="6" s="1"/>
  <c r="CO130" i="6"/>
  <c r="CT130" i="6" s="1"/>
  <c r="CN130" i="6"/>
  <c r="CS130" i="6" s="1"/>
  <c r="CM130" i="6"/>
  <c r="CR130" i="6" s="1"/>
  <c r="CP129" i="6"/>
  <c r="CU129" i="6" s="1"/>
  <c r="CO129" i="6"/>
  <c r="CT129" i="6" s="1"/>
  <c r="CN129" i="6"/>
  <c r="CS129" i="6" s="1"/>
  <c r="CM129" i="6"/>
  <c r="CR129" i="6" s="1"/>
  <c r="CP128" i="6"/>
  <c r="CU128" i="6" s="1"/>
  <c r="CO128" i="6"/>
  <c r="CT128" i="6" s="1"/>
  <c r="CN128" i="6"/>
  <c r="CS128" i="6" s="1"/>
  <c r="CM128" i="6"/>
  <c r="CR128" i="6" s="1"/>
  <c r="CP127" i="6"/>
  <c r="CU127" i="6" s="1"/>
  <c r="CO127" i="6"/>
  <c r="CT127" i="6" s="1"/>
  <c r="CN127" i="6"/>
  <c r="CS127" i="6" s="1"/>
  <c r="CM127" i="6"/>
  <c r="CR127" i="6" s="1"/>
  <c r="CP126" i="6"/>
  <c r="CU126" i="6" s="1"/>
  <c r="CO126" i="6"/>
  <c r="CT126" i="6" s="1"/>
  <c r="CN126" i="6"/>
  <c r="CS126" i="6" s="1"/>
  <c r="CM126" i="6"/>
  <c r="CR126" i="6" s="1"/>
  <c r="CP125" i="6"/>
  <c r="CU125" i="6" s="1"/>
  <c r="CO125" i="6"/>
  <c r="CT125" i="6" s="1"/>
  <c r="CN125" i="6"/>
  <c r="CS125" i="6" s="1"/>
  <c r="CM125" i="6"/>
  <c r="CR125" i="6" s="1"/>
  <c r="CP124" i="6"/>
  <c r="CU124" i="6" s="1"/>
  <c r="CO124" i="6"/>
  <c r="CT124" i="6" s="1"/>
  <c r="CN124" i="6"/>
  <c r="CS124" i="6" s="1"/>
  <c r="CM124" i="6"/>
  <c r="CR124" i="6" s="1"/>
  <c r="CP123" i="6"/>
  <c r="CU123" i="6" s="1"/>
  <c r="CO123" i="6"/>
  <c r="CT123" i="6" s="1"/>
  <c r="CN123" i="6"/>
  <c r="CS123" i="6" s="1"/>
  <c r="CM123" i="6"/>
  <c r="CR123" i="6" s="1"/>
  <c r="CP122" i="6"/>
  <c r="CU122" i="6" s="1"/>
  <c r="CO122" i="6"/>
  <c r="CT122" i="6" s="1"/>
  <c r="CN122" i="6"/>
  <c r="CS122" i="6" s="1"/>
  <c r="CM122" i="6"/>
  <c r="CR122" i="6" s="1"/>
  <c r="CP121" i="6"/>
  <c r="CU121" i="6" s="1"/>
  <c r="CO121" i="6"/>
  <c r="CT121" i="6" s="1"/>
  <c r="CN121" i="6"/>
  <c r="CS121" i="6" s="1"/>
  <c r="CM121" i="6"/>
  <c r="CR121" i="6" s="1"/>
  <c r="CP120" i="6"/>
  <c r="CU120" i="6" s="1"/>
  <c r="CO120" i="6"/>
  <c r="CT120" i="6" s="1"/>
  <c r="CN120" i="6"/>
  <c r="CS120" i="6" s="1"/>
  <c r="CM120" i="6"/>
  <c r="CR120" i="6" s="1"/>
  <c r="CP119" i="6"/>
  <c r="CU119" i="6" s="1"/>
  <c r="CO119" i="6"/>
  <c r="CT119" i="6" s="1"/>
  <c r="CN119" i="6"/>
  <c r="CS119" i="6" s="1"/>
  <c r="CM119" i="6"/>
  <c r="CR119" i="6" s="1"/>
  <c r="CP118" i="6"/>
  <c r="CU118" i="6" s="1"/>
  <c r="CO118" i="6"/>
  <c r="CT118" i="6" s="1"/>
  <c r="CN118" i="6"/>
  <c r="CS118" i="6" s="1"/>
  <c r="CM118" i="6"/>
  <c r="CR118" i="6" s="1"/>
  <c r="CP117" i="6"/>
  <c r="CU117" i="6" s="1"/>
  <c r="CO117" i="6"/>
  <c r="CT117" i="6" s="1"/>
  <c r="CN117" i="6"/>
  <c r="CS117" i="6" s="1"/>
  <c r="CM117" i="6"/>
  <c r="CR117" i="6" s="1"/>
  <c r="CP116" i="6"/>
  <c r="CU116" i="6" s="1"/>
  <c r="CO116" i="6"/>
  <c r="CT116" i="6" s="1"/>
  <c r="CN116" i="6"/>
  <c r="CS116" i="6" s="1"/>
  <c r="CM116" i="6"/>
  <c r="CR116" i="6" s="1"/>
  <c r="CP115" i="6"/>
  <c r="CU115" i="6" s="1"/>
  <c r="CO115" i="6"/>
  <c r="CT115" i="6" s="1"/>
  <c r="CN115" i="6"/>
  <c r="CS115" i="6" s="1"/>
  <c r="CM115" i="6"/>
  <c r="CR115" i="6" s="1"/>
  <c r="CP114" i="6"/>
  <c r="CU114" i="6" s="1"/>
  <c r="CO114" i="6"/>
  <c r="CT114" i="6" s="1"/>
  <c r="CN114" i="6"/>
  <c r="CS114" i="6" s="1"/>
  <c r="CM114" i="6"/>
  <c r="CR114" i="6" s="1"/>
  <c r="CP113" i="6"/>
  <c r="CU113" i="6" s="1"/>
  <c r="CO113" i="6"/>
  <c r="CT113" i="6" s="1"/>
  <c r="CN113" i="6"/>
  <c r="CS113" i="6" s="1"/>
  <c r="CM113" i="6"/>
  <c r="CR113" i="6" s="1"/>
  <c r="CP112" i="6"/>
  <c r="CU112" i="6" s="1"/>
  <c r="CO112" i="6"/>
  <c r="CT112" i="6" s="1"/>
  <c r="CN112" i="6"/>
  <c r="CS112" i="6" s="1"/>
  <c r="CM112" i="6"/>
  <c r="CR112" i="6" s="1"/>
  <c r="CP111" i="6"/>
  <c r="CU111" i="6" s="1"/>
  <c r="CO111" i="6"/>
  <c r="CT111" i="6" s="1"/>
  <c r="CN111" i="6"/>
  <c r="CS111" i="6" s="1"/>
  <c r="CM111" i="6"/>
  <c r="CR111" i="6" s="1"/>
  <c r="CP110" i="6"/>
  <c r="CU110" i="6" s="1"/>
  <c r="CO110" i="6"/>
  <c r="CT110" i="6" s="1"/>
  <c r="CN110" i="6"/>
  <c r="CS110" i="6" s="1"/>
  <c r="CM110" i="6"/>
  <c r="CR110" i="6" s="1"/>
  <c r="CP109" i="6"/>
  <c r="CU109" i="6" s="1"/>
  <c r="CO109" i="6"/>
  <c r="CT109" i="6" s="1"/>
  <c r="CN109" i="6"/>
  <c r="CS109" i="6" s="1"/>
  <c r="CM109" i="6"/>
  <c r="CR109" i="6" s="1"/>
  <c r="CP108" i="6"/>
  <c r="CU108" i="6" s="1"/>
  <c r="CO108" i="6"/>
  <c r="CT108" i="6" s="1"/>
  <c r="CN108" i="6"/>
  <c r="CS108" i="6" s="1"/>
  <c r="CM108" i="6"/>
  <c r="CR108" i="6" s="1"/>
  <c r="CP107" i="6"/>
  <c r="CU107" i="6" s="1"/>
  <c r="CO107" i="6"/>
  <c r="CT107" i="6" s="1"/>
  <c r="CN107" i="6"/>
  <c r="CS107" i="6" s="1"/>
  <c r="CM107" i="6"/>
  <c r="CR107" i="6" s="1"/>
  <c r="CP106" i="6"/>
  <c r="CU106" i="6" s="1"/>
  <c r="CO106" i="6"/>
  <c r="CT106" i="6" s="1"/>
  <c r="CN106" i="6"/>
  <c r="CS106" i="6" s="1"/>
  <c r="CM106" i="6"/>
  <c r="CR106" i="6" s="1"/>
  <c r="CP105" i="6"/>
  <c r="CU105" i="6" s="1"/>
  <c r="CO105" i="6"/>
  <c r="CT105" i="6" s="1"/>
  <c r="CN105" i="6"/>
  <c r="CS105" i="6" s="1"/>
  <c r="CM105" i="6"/>
  <c r="CR105" i="6" s="1"/>
  <c r="CP104" i="6"/>
  <c r="CU104" i="6" s="1"/>
  <c r="CO104" i="6"/>
  <c r="CT104" i="6" s="1"/>
  <c r="CN104" i="6"/>
  <c r="CS104" i="6" s="1"/>
  <c r="CM104" i="6"/>
  <c r="CR104" i="6" s="1"/>
  <c r="CP103" i="6"/>
  <c r="CU103" i="6" s="1"/>
  <c r="CO103" i="6"/>
  <c r="CT103" i="6" s="1"/>
  <c r="CN103" i="6"/>
  <c r="CS103" i="6" s="1"/>
  <c r="CM103" i="6"/>
  <c r="CR103" i="6" s="1"/>
  <c r="CP102" i="6"/>
  <c r="CU102" i="6" s="1"/>
  <c r="CO102" i="6"/>
  <c r="CT102" i="6" s="1"/>
  <c r="CN102" i="6"/>
  <c r="CS102" i="6" s="1"/>
  <c r="CM102" i="6"/>
  <c r="CR102" i="6" s="1"/>
  <c r="CP101" i="6"/>
  <c r="CU101" i="6" s="1"/>
  <c r="CO101" i="6"/>
  <c r="CT101" i="6" s="1"/>
  <c r="CN101" i="6"/>
  <c r="CS101" i="6" s="1"/>
  <c r="CM101" i="6"/>
  <c r="CR101" i="6" s="1"/>
  <c r="CP100" i="6"/>
  <c r="CU100" i="6" s="1"/>
  <c r="CO100" i="6"/>
  <c r="CT100" i="6" s="1"/>
  <c r="CN100" i="6"/>
  <c r="CS100" i="6" s="1"/>
  <c r="CM100" i="6"/>
  <c r="CR100" i="6" s="1"/>
  <c r="CP99" i="6"/>
  <c r="CU99" i="6" s="1"/>
  <c r="CO99" i="6"/>
  <c r="CT99" i="6" s="1"/>
  <c r="CN99" i="6"/>
  <c r="CS99" i="6" s="1"/>
  <c r="CM99" i="6"/>
  <c r="CR99" i="6" s="1"/>
  <c r="CP98" i="6"/>
  <c r="CU98" i="6" s="1"/>
  <c r="CO98" i="6"/>
  <c r="CT98" i="6" s="1"/>
  <c r="CN98" i="6"/>
  <c r="CS98" i="6" s="1"/>
  <c r="CM98" i="6"/>
  <c r="CR98" i="6" s="1"/>
  <c r="CP97" i="6"/>
  <c r="CU97" i="6" s="1"/>
  <c r="CO97" i="6"/>
  <c r="CT97" i="6" s="1"/>
  <c r="CN97" i="6"/>
  <c r="CS97" i="6" s="1"/>
  <c r="CM97" i="6"/>
  <c r="CR97" i="6" s="1"/>
  <c r="CP96" i="6"/>
  <c r="CU96" i="6" s="1"/>
  <c r="CO96" i="6"/>
  <c r="CT96" i="6" s="1"/>
  <c r="CN96" i="6"/>
  <c r="CS96" i="6" s="1"/>
  <c r="CM96" i="6"/>
  <c r="CR96" i="6" s="1"/>
  <c r="CP95" i="6"/>
  <c r="CU95" i="6" s="1"/>
  <c r="CO95" i="6"/>
  <c r="CT95" i="6" s="1"/>
  <c r="CN95" i="6"/>
  <c r="CS95" i="6" s="1"/>
  <c r="CM95" i="6"/>
  <c r="CR95" i="6" s="1"/>
  <c r="CP94" i="6"/>
  <c r="CU94" i="6" s="1"/>
  <c r="CO94" i="6"/>
  <c r="CT94" i="6" s="1"/>
  <c r="CN94" i="6"/>
  <c r="CS94" i="6" s="1"/>
  <c r="CM94" i="6"/>
  <c r="CR94" i="6" s="1"/>
  <c r="CP93" i="6"/>
  <c r="CU93" i="6" s="1"/>
  <c r="CO93" i="6"/>
  <c r="CT93" i="6" s="1"/>
  <c r="CN93" i="6"/>
  <c r="CS93" i="6" s="1"/>
  <c r="CM93" i="6"/>
  <c r="CR93" i="6" s="1"/>
  <c r="CP92" i="6"/>
  <c r="CU92" i="6" s="1"/>
  <c r="CO92" i="6"/>
  <c r="CT92" i="6" s="1"/>
  <c r="CN92" i="6"/>
  <c r="CS92" i="6" s="1"/>
  <c r="CM92" i="6"/>
  <c r="CR92" i="6" s="1"/>
  <c r="CP91" i="6"/>
  <c r="CU91" i="6" s="1"/>
  <c r="CO91" i="6"/>
  <c r="CT91" i="6" s="1"/>
  <c r="CN91" i="6"/>
  <c r="CS91" i="6" s="1"/>
  <c r="CM91" i="6"/>
  <c r="CR91" i="6" s="1"/>
  <c r="CP90" i="6"/>
  <c r="CU90" i="6" s="1"/>
  <c r="CO90" i="6"/>
  <c r="CT90" i="6" s="1"/>
  <c r="CN90" i="6"/>
  <c r="CS90" i="6" s="1"/>
  <c r="CM90" i="6"/>
  <c r="CR90" i="6" s="1"/>
  <c r="CP89" i="6"/>
  <c r="CU89" i="6" s="1"/>
  <c r="CO89" i="6"/>
  <c r="CT89" i="6" s="1"/>
  <c r="CN89" i="6"/>
  <c r="CS89" i="6" s="1"/>
  <c r="CM89" i="6"/>
  <c r="CR89" i="6" s="1"/>
  <c r="CP88" i="6"/>
  <c r="CU88" i="6" s="1"/>
  <c r="CO88" i="6"/>
  <c r="CT88" i="6" s="1"/>
  <c r="CN88" i="6"/>
  <c r="CS88" i="6" s="1"/>
  <c r="CM88" i="6"/>
  <c r="CR88" i="6" s="1"/>
  <c r="CP87" i="6"/>
  <c r="CU87" i="6" s="1"/>
  <c r="CO87" i="6"/>
  <c r="CT87" i="6" s="1"/>
  <c r="CN87" i="6"/>
  <c r="CS87" i="6" s="1"/>
  <c r="CM87" i="6"/>
  <c r="CR87" i="6" s="1"/>
  <c r="CP86" i="6"/>
  <c r="CU86" i="6" s="1"/>
  <c r="CO86" i="6"/>
  <c r="CT86" i="6" s="1"/>
  <c r="CN86" i="6"/>
  <c r="CS86" i="6" s="1"/>
  <c r="CM86" i="6"/>
  <c r="CR86" i="6" s="1"/>
  <c r="CP85" i="6"/>
  <c r="CU85" i="6" s="1"/>
  <c r="CO85" i="6"/>
  <c r="CT85" i="6" s="1"/>
  <c r="CN85" i="6"/>
  <c r="CS85" i="6" s="1"/>
  <c r="CM85" i="6"/>
  <c r="CR85" i="6" s="1"/>
  <c r="CP84" i="6"/>
  <c r="CU84" i="6" s="1"/>
  <c r="CO84" i="6"/>
  <c r="CT84" i="6" s="1"/>
  <c r="CN84" i="6"/>
  <c r="CS84" i="6" s="1"/>
  <c r="CM84" i="6"/>
  <c r="CR84" i="6" s="1"/>
  <c r="CP83" i="6"/>
  <c r="CU83" i="6" s="1"/>
  <c r="CO83" i="6"/>
  <c r="CT83" i="6" s="1"/>
  <c r="CN83" i="6"/>
  <c r="CS83" i="6" s="1"/>
  <c r="CM83" i="6"/>
  <c r="CR83" i="6" s="1"/>
  <c r="CP82" i="6"/>
  <c r="CU82" i="6" s="1"/>
  <c r="CO82" i="6"/>
  <c r="CT82" i="6" s="1"/>
  <c r="CN82" i="6"/>
  <c r="CS82" i="6" s="1"/>
  <c r="CM82" i="6"/>
  <c r="CR82" i="6" s="1"/>
  <c r="CP81" i="6"/>
  <c r="CU81" i="6" s="1"/>
  <c r="CO81" i="6"/>
  <c r="CT81" i="6" s="1"/>
  <c r="CN81" i="6"/>
  <c r="CS81" i="6" s="1"/>
  <c r="CM81" i="6"/>
  <c r="CR81" i="6" s="1"/>
  <c r="CP80" i="6"/>
  <c r="CU80" i="6" s="1"/>
  <c r="CO80" i="6"/>
  <c r="CT80" i="6" s="1"/>
  <c r="CN80" i="6"/>
  <c r="CS80" i="6" s="1"/>
  <c r="CM80" i="6"/>
  <c r="CR80" i="6" s="1"/>
  <c r="CP79" i="6"/>
  <c r="CU79" i="6" s="1"/>
  <c r="CO79" i="6"/>
  <c r="CT79" i="6" s="1"/>
  <c r="CN79" i="6"/>
  <c r="CS79" i="6" s="1"/>
  <c r="CM79" i="6"/>
  <c r="CR79" i="6" s="1"/>
  <c r="CP78" i="6"/>
  <c r="CU78" i="6" s="1"/>
  <c r="CO78" i="6"/>
  <c r="CT78" i="6" s="1"/>
  <c r="CN78" i="6"/>
  <c r="CS78" i="6" s="1"/>
  <c r="CM78" i="6"/>
  <c r="CR78" i="6" s="1"/>
  <c r="CP77" i="6"/>
  <c r="CU77" i="6" s="1"/>
  <c r="CO77" i="6"/>
  <c r="CT77" i="6" s="1"/>
  <c r="CN77" i="6"/>
  <c r="CS77" i="6" s="1"/>
  <c r="CM77" i="6"/>
  <c r="CR77" i="6" s="1"/>
  <c r="CP76" i="6"/>
  <c r="CU76" i="6" s="1"/>
  <c r="CO76" i="6"/>
  <c r="CT76" i="6" s="1"/>
  <c r="CN76" i="6"/>
  <c r="CS76" i="6" s="1"/>
  <c r="CM76" i="6"/>
  <c r="CR76" i="6" s="1"/>
  <c r="CP75" i="6"/>
  <c r="CU75" i="6" s="1"/>
  <c r="CO75" i="6"/>
  <c r="CT75" i="6" s="1"/>
  <c r="CN75" i="6"/>
  <c r="CS75" i="6" s="1"/>
  <c r="CM75" i="6"/>
  <c r="CR75" i="6" s="1"/>
  <c r="CP74" i="6"/>
  <c r="CU74" i="6" s="1"/>
  <c r="CO74" i="6"/>
  <c r="CT74" i="6" s="1"/>
  <c r="CN74" i="6"/>
  <c r="CS74" i="6" s="1"/>
  <c r="CM74" i="6"/>
  <c r="CR74" i="6" s="1"/>
  <c r="CP73" i="6"/>
  <c r="CU73" i="6" s="1"/>
  <c r="CO73" i="6"/>
  <c r="CT73" i="6" s="1"/>
  <c r="CN73" i="6"/>
  <c r="CS73" i="6" s="1"/>
  <c r="CM73" i="6"/>
  <c r="CR73" i="6" s="1"/>
  <c r="CP72" i="6"/>
  <c r="CU72" i="6" s="1"/>
  <c r="CO72" i="6"/>
  <c r="CT72" i="6" s="1"/>
  <c r="CN72" i="6"/>
  <c r="CS72" i="6" s="1"/>
  <c r="CM72" i="6"/>
  <c r="CR72" i="6" s="1"/>
  <c r="CP71" i="6"/>
  <c r="CU71" i="6" s="1"/>
  <c r="CO71" i="6"/>
  <c r="CT71" i="6" s="1"/>
  <c r="CN71" i="6"/>
  <c r="CS71" i="6" s="1"/>
  <c r="CM71" i="6"/>
  <c r="CR71" i="6" s="1"/>
  <c r="CP70" i="6"/>
  <c r="CU70" i="6" s="1"/>
  <c r="CO70" i="6"/>
  <c r="CT70" i="6" s="1"/>
  <c r="CN70" i="6"/>
  <c r="CS70" i="6" s="1"/>
  <c r="CM70" i="6"/>
  <c r="CR70" i="6" s="1"/>
  <c r="CP69" i="6"/>
  <c r="CU69" i="6" s="1"/>
  <c r="CO69" i="6"/>
  <c r="CT69" i="6" s="1"/>
  <c r="CN69" i="6"/>
  <c r="CS69" i="6" s="1"/>
  <c r="CM69" i="6"/>
  <c r="CR69" i="6" s="1"/>
  <c r="CP68" i="6"/>
  <c r="CU68" i="6" s="1"/>
  <c r="CO68" i="6"/>
  <c r="CT68" i="6" s="1"/>
  <c r="CN68" i="6"/>
  <c r="CS68" i="6" s="1"/>
  <c r="CM68" i="6"/>
  <c r="CR68" i="6" s="1"/>
  <c r="CP67" i="6"/>
  <c r="CU67" i="6" s="1"/>
  <c r="CO67" i="6"/>
  <c r="CT67" i="6" s="1"/>
  <c r="CN67" i="6"/>
  <c r="CS67" i="6" s="1"/>
  <c r="CM67" i="6"/>
  <c r="CR67" i="6" s="1"/>
  <c r="CP66" i="6"/>
  <c r="CU66" i="6" s="1"/>
  <c r="CO66" i="6"/>
  <c r="CT66" i="6" s="1"/>
  <c r="CN66" i="6"/>
  <c r="CS66" i="6" s="1"/>
  <c r="CM66" i="6"/>
  <c r="CR66" i="6" s="1"/>
  <c r="CP65" i="6"/>
  <c r="CU65" i="6" s="1"/>
  <c r="CO65" i="6"/>
  <c r="CT65" i="6" s="1"/>
  <c r="CN65" i="6"/>
  <c r="CS65" i="6" s="1"/>
  <c r="CM65" i="6"/>
  <c r="CR65" i="6" s="1"/>
  <c r="CP64" i="6"/>
  <c r="CU64" i="6" s="1"/>
  <c r="CO64" i="6"/>
  <c r="CT64" i="6" s="1"/>
  <c r="CN64" i="6"/>
  <c r="CS64" i="6" s="1"/>
  <c r="CM64" i="6"/>
  <c r="CR64" i="6" s="1"/>
  <c r="CP63" i="6"/>
  <c r="CU63" i="6" s="1"/>
  <c r="CO63" i="6"/>
  <c r="CT63" i="6" s="1"/>
  <c r="CN63" i="6"/>
  <c r="CS63" i="6" s="1"/>
  <c r="CM63" i="6"/>
  <c r="CR63" i="6" s="1"/>
  <c r="CP62" i="6"/>
  <c r="CU62" i="6" s="1"/>
  <c r="CO62" i="6"/>
  <c r="CT62" i="6" s="1"/>
  <c r="CN62" i="6"/>
  <c r="CS62" i="6" s="1"/>
  <c r="CM62" i="6"/>
  <c r="CR62" i="6" s="1"/>
  <c r="CP61" i="6"/>
  <c r="CU61" i="6" s="1"/>
  <c r="CO61" i="6"/>
  <c r="CT61" i="6" s="1"/>
  <c r="CN61" i="6"/>
  <c r="CS61" i="6" s="1"/>
  <c r="CM61" i="6"/>
  <c r="CR61" i="6" s="1"/>
  <c r="CP60" i="6"/>
  <c r="CU60" i="6" s="1"/>
  <c r="CO60" i="6"/>
  <c r="CT60" i="6" s="1"/>
  <c r="CN60" i="6"/>
  <c r="CS60" i="6" s="1"/>
  <c r="CM60" i="6"/>
  <c r="CR60" i="6" s="1"/>
  <c r="CP59" i="6"/>
  <c r="CU59" i="6" s="1"/>
  <c r="CO59" i="6"/>
  <c r="CT59" i="6" s="1"/>
  <c r="CN59" i="6"/>
  <c r="CS59" i="6" s="1"/>
  <c r="CM59" i="6"/>
  <c r="CR59" i="6" s="1"/>
  <c r="CP58" i="6"/>
  <c r="CU58" i="6" s="1"/>
  <c r="CO58" i="6"/>
  <c r="CT58" i="6" s="1"/>
  <c r="CN58" i="6"/>
  <c r="CS58" i="6" s="1"/>
  <c r="CM58" i="6"/>
  <c r="CR58" i="6" s="1"/>
  <c r="CP57" i="6"/>
  <c r="CU57" i="6" s="1"/>
  <c r="CO57" i="6"/>
  <c r="CT57" i="6" s="1"/>
  <c r="CN57" i="6"/>
  <c r="CS57" i="6" s="1"/>
  <c r="CM57" i="6"/>
  <c r="CR57" i="6" s="1"/>
  <c r="CP56" i="6"/>
  <c r="CU56" i="6" s="1"/>
  <c r="CO56" i="6"/>
  <c r="CT56" i="6" s="1"/>
  <c r="CN56" i="6"/>
  <c r="CS56" i="6" s="1"/>
  <c r="CM56" i="6"/>
  <c r="CR56" i="6" s="1"/>
  <c r="CP55" i="6"/>
  <c r="CU55" i="6" s="1"/>
  <c r="CO55" i="6"/>
  <c r="CT55" i="6" s="1"/>
  <c r="CN55" i="6"/>
  <c r="CS55" i="6" s="1"/>
  <c r="CM55" i="6"/>
  <c r="CR55" i="6" s="1"/>
  <c r="CP54" i="6"/>
  <c r="CU54" i="6" s="1"/>
  <c r="CO54" i="6"/>
  <c r="CT54" i="6" s="1"/>
  <c r="CN54" i="6"/>
  <c r="CS54" i="6" s="1"/>
  <c r="CM54" i="6"/>
  <c r="CR54" i="6" s="1"/>
  <c r="CP53" i="6"/>
  <c r="CU53" i="6" s="1"/>
  <c r="CO53" i="6"/>
  <c r="CT53" i="6" s="1"/>
  <c r="CN53" i="6"/>
  <c r="CS53" i="6" s="1"/>
  <c r="CM53" i="6"/>
  <c r="CR53" i="6" s="1"/>
  <c r="CP52" i="6"/>
  <c r="CU52" i="6" s="1"/>
  <c r="CO52" i="6"/>
  <c r="CT52" i="6" s="1"/>
  <c r="CN52" i="6"/>
  <c r="CS52" i="6" s="1"/>
  <c r="CM52" i="6"/>
  <c r="CR52" i="6" s="1"/>
  <c r="CP51" i="6"/>
  <c r="CU51" i="6" s="1"/>
  <c r="CO51" i="6"/>
  <c r="CT51" i="6" s="1"/>
  <c r="CN51" i="6"/>
  <c r="CS51" i="6" s="1"/>
  <c r="CM51" i="6"/>
  <c r="CR51" i="6" s="1"/>
  <c r="CP50" i="6"/>
  <c r="CU50" i="6" s="1"/>
  <c r="CO50" i="6"/>
  <c r="CT50" i="6" s="1"/>
  <c r="CN50" i="6"/>
  <c r="CS50" i="6" s="1"/>
  <c r="CM50" i="6"/>
  <c r="CR50" i="6" s="1"/>
  <c r="CP49" i="6"/>
  <c r="CU49" i="6" s="1"/>
  <c r="CO49" i="6"/>
  <c r="CT49" i="6" s="1"/>
  <c r="CN49" i="6"/>
  <c r="CS49" i="6" s="1"/>
  <c r="CM49" i="6"/>
  <c r="CR49" i="6" s="1"/>
  <c r="CP48" i="6"/>
  <c r="CU48" i="6" s="1"/>
  <c r="CO48" i="6"/>
  <c r="CT48" i="6" s="1"/>
  <c r="CN48" i="6"/>
  <c r="CS48" i="6" s="1"/>
  <c r="CM48" i="6"/>
  <c r="CR48" i="6" s="1"/>
  <c r="CP47" i="6"/>
  <c r="CU47" i="6" s="1"/>
  <c r="CO47" i="6"/>
  <c r="CT47" i="6" s="1"/>
  <c r="CN47" i="6"/>
  <c r="CS47" i="6" s="1"/>
  <c r="CM47" i="6"/>
  <c r="CR47" i="6" s="1"/>
  <c r="CP46" i="6"/>
  <c r="CU46" i="6" s="1"/>
  <c r="CO46" i="6"/>
  <c r="CT46" i="6" s="1"/>
  <c r="CN46" i="6"/>
  <c r="CS46" i="6" s="1"/>
  <c r="CM46" i="6"/>
  <c r="CR46" i="6" s="1"/>
  <c r="CP45" i="6"/>
  <c r="CU45" i="6" s="1"/>
  <c r="CO45" i="6"/>
  <c r="CT45" i="6" s="1"/>
  <c r="CN45" i="6"/>
  <c r="CS45" i="6" s="1"/>
  <c r="CM45" i="6"/>
  <c r="CR45" i="6" s="1"/>
  <c r="CP44" i="6"/>
  <c r="CU44" i="6" s="1"/>
  <c r="CO44" i="6"/>
  <c r="CT44" i="6" s="1"/>
  <c r="CN44" i="6"/>
  <c r="CS44" i="6" s="1"/>
  <c r="CM44" i="6"/>
  <c r="CR44" i="6" s="1"/>
  <c r="CP43" i="6"/>
  <c r="CU43" i="6" s="1"/>
  <c r="CO43" i="6"/>
  <c r="CT43" i="6" s="1"/>
  <c r="CN43" i="6"/>
  <c r="CS43" i="6" s="1"/>
  <c r="CM43" i="6"/>
  <c r="CR43" i="6" s="1"/>
  <c r="CP42" i="6"/>
  <c r="CU42" i="6" s="1"/>
  <c r="CO42" i="6"/>
  <c r="CT42" i="6" s="1"/>
  <c r="CN42" i="6"/>
  <c r="CS42" i="6" s="1"/>
  <c r="CM42" i="6"/>
  <c r="CR42" i="6" s="1"/>
  <c r="CP41" i="6"/>
  <c r="CU41" i="6" s="1"/>
  <c r="CO41" i="6"/>
  <c r="CT41" i="6" s="1"/>
  <c r="CN41" i="6"/>
  <c r="CS41" i="6" s="1"/>
  <c r="CM41" i="6"/>
  <c r="CR41" i="6" s="1"/>
  <c r="CP40" i="6"/>
  <c r="CU40" i="6" s="1"/>
  <c r="CO40" i="6"/>
  <c r="CT40" i="6" s="1"/>
  <c r="CN40" i="6"/>
  <c r="CS40" i="6" s="1"/>
  <c r="CM40" i="6"/>
  <c r="CR40" i="6" s="1"/>
  <c r="CP39" i="6"/>
  <c r="CU39" i="6" s="1"/>
  <c r="CO39" i="6"/>
  <c r="CT39" i="6" s="1"/>
  <c r="CN39" i="6"/>
  <c r="CS39" i="6" s="1"/>
  <c r="CM39" i="6"/>
  <c r="CR39" i="6" s="1"/>
  <c r="CP38" i="6"/>
  <c r="CU38" i="6" s="1"/>
  <c r="CO38" i="6"/>
  <c r="CT38" i="6" s="1"/>
  <c r="CN38" i="6"/>
  <c r="CS38" i="6" s="1"/>
  <c r="CM38" i="6"/>
  <c r="CR38" i="6" s="1"/>
  <c r="CP37" i="6"/>
  <c r="CU37" i="6" s="1"/>
  <c r="CO37" i="6"/>
  <c r="CT37" i="6" s="1"/>
  <c r="CN37" i="6"/>
  <c r="CS37" i="6" s="1"/>
  <c r="CM37" i="6"/>
  <c r="CR37" i="6" s="1"/>
  <c r="CP36" i="6"/>
  <c r="CU36" i="6" s="1"/>
  <c r="CO36" i="6"/>
  <c r="CT36" i="6" s="1"/>
  <c r="CN36" i="6"/>
  <c r="CS36" i="6" s="1"/>
  <c r="CM36" i="6"/>
  <c r="CR36" i="6" s="1"/>
  <c r="CP35" i="6"/>
  <c r="CU35" i="6" s="1"/>
  <c r="CO35" i="6"/>
  <c r="CT35" i="6" s="1"/>
  <c r="CN35" i="6"/>
  <c r="CS35" i="6" s="1"/>
  <c r="CM35" i="6"/>
  <c r="CR35" i="6" s="1"/>
  <c r="CP34" i="6"/>
  <c r="CU34" i="6" s="1"/>
  <c r="CO34" i="6"/>
  <c r="CT34" i="6" s="1"/>
  <c r="CN34" i="6"/>
  <c r="CS34" i="6" s="1"/>
  <c r="CM34" i="6"/>
  <c r="CR34" i="6" s="1"/>
  <c r="CP33" i="6"/>
  <c r="CU33" i="6" s="1"/>
  <c r="CO33" i="6"/>
  <c r="CT33" i="6" s="1"/>
  <c r="CN33" i="6"/>
  <c r="CS33" i="6" s="1"/>
  <c r="CM33" i="6"/>
  <c r="CR33" i="6" s="1"/>
  <c r="CP32" i="6"/>
  <c r="CU32" i="6" s="1"/>
  <c r="CO32" i="6"/>
  <c r="CT32" i="6" s="1"/>
  <c r="CN32" i="6"/>
  <c r="CS32" i="6" s="1"/>
  <c r="CM32" i="6"/>
  <c r="CR32" i="6" s="1"/>
  <c r="CP31" i="6"/>
  <c r="CU31" i="6" s="1"/>
  <c r="CO31" i="6"/>
  <c r="CT31" i="6" s="1"/>
  <c r="CN31" i="6"/>
  <c r="CS31" i="6" s="1"/>
  <c r="CM31" i="6"/>
  <c r="CR31" i="6" s="1"/>
  <c r="CP30" i="6"/>
  <c r="CU30" i="6" s="1"/>
  <c r="CO30" i="6"/>
  <c r="CT30" i="6" s="1"/>
  <c r="CN30" i="6"/>
  <c r="CS30" i="6" s="1"/>
  <c r="CM30" i="6"/>
  <c r="CR30" i="6" s="1"/>
  <c r="CP29" i="6"/>
  <c r="CU29" i="6" s="1"/>
  <c r="CO29" i="6"/>
  <c r="CT29" i="6" s="1"/>
  <c r="CN29" i="6"/>
  <c r="CS29" i="6" s="1"/>
  <c r="CM29" i="6"/>
  <c r="CR29" i="6" s="1"/>
  <c r="CP28" i="6"/>
  <c r="CU28" i="6" s="1"/>
  <c r="CO28" i="6"/>
  <c r="CT28" i="6" s="1"/>
  <c r="CN28" i="6"/>
  <c r="CS28" i="6" s="1"/>
  <c r="CM28" i="6"/>
  <c r="CR28" i="6" s="1"/>
  <c r="CP27" i="6"/>
  <c r="CU27" i="6" s="1"/>
  <c r="CO27" i="6"/>
  <c r="CT27" i="6" s="1"/>
  <c r="CN27" i="6"/>
  <c r="CS27" i="6" s="1"/>
  <c r="CM27" i="6"/>
  <c r="CR27" i="6" s="1"/>
  <c r="CP26" i="6"/>
  <c r="CU26" i="6" s="1"/>
  <c r="CO26" i="6"/>
  <c r="CT26" i="6" s="1"/>
  <c r="CN26" i="6"/>
  <c r="CS26" i="6" s="1"/>
  <c r="CM26" i="6"/>
  <c r="CR26" i="6" s="1"/>
  <c r="CP25" i="6"/>
  <c r="CU25" i="6" s="1"/>
  <c r="CO25" i="6"/>
  <c r="CT25" i="6" s="1"/>
  <c r="CN25" i="6"/>
  <c r="CS25" i="6" s="1"/>
  <c r="CM25" i="6"/>
  <c r="CR25" i="6" s="1"/>
  <c r="CP24" i="6"/>
  <c r="CU24" i="6" s="1"/>
  <c r="CO24" i="6"/>
  <c r="CT24" i="6" s="1"/>
  <c r="CN24" i="6"/>
  <c r="CS24" i="6" s="1"/>
  <c r="CM24" i="6"/>
  <c r="CR24" i="6" s="1"/>
  <c r="CP23" i="6"/>
  <c r="CU23" i="6" s="1"/>
  <c r="CO23" i="6"/>
  <c r="CT23" i="6" s="1"/>
  <c r="CN23" i="6"/>
  <c r="CS23" i="6" s="1"/>
  <c r="CM23" i="6"/>
  <c r="CR23" i="6" s="1"/>
  <c r="CP22" i="6"/>
  <c r="CU22" i="6" s="1"/>
  <c r="CO22" i="6"/>
  <c r="CT22" i="6" s="1"/>
  <c r="CN22" i="6"/>
  <c r="CS22" i="6" s="1"/>
  <c r="CM22" i="6"/>
  <c r="CR22" i="6" s="1"/>
  <c r="CP21" i="6"/>
  <c r="CU21" i="6" s="1"/>
  <c r="CO21" i="6"/>
  <c r="CT21" i="6" s="1"/>
  <c r="CN21" i="6"/>
  <c r="CS21" i="6" s="1"/>
  <c r="CM21" i="6"/>
  <c r="CR21" i="6" s="1"/>
  <c r="CP20" i="6"/>
  <c r="CU20" i="6" s="1"/>
  <c r="CO20" i="6"/>
  <c r="CT20" i="6" s="1"/>
  <c r="CN20" i="6"/>
  <c r="CS20" i="6" s="1"/>
  <c r="CM20" i="6"/>
  <c r="CR20" i="6" s="1"/>
  <c r="CP19" i="6"/>
  <c r="CU19" i="6" s="1"/>
  <c r="CO19" i="6"/>
  <c r="CT19" i="6" s="1"/>
  <c r="CN19" i="6"/>
  <c r="CS19" i="6" s="1"/>
  <c r="CM19" i="6"/>
  <c r="CR19" i="6" s="1"/>
  <c r="CP18" i="6"/>
  <c r="CU18" i="6" s="1"/>
  <c r="CO18" i="6"/>
  <c r="CT18" i="6" s="1"/>
  <c r="CN18" i="6"/>
  <c r="CS18" i="6" s="1"/>
  <c r="CM18" i="6"/>
  <c r="CR18" i="6" s="1"/>
  <c r="CP17" i="6"/>
  <c r="CU17" i="6" s="1"/>
  <c r="CO17" i="6"/>
  <c r="CT17" i="6" s="1"/>
  <c r="CN17" i="6"/>
  <c r="CS17" i="6" s="1"/>
  <c r="CM17" i="6"/>
  <c r="CR17" i="6" s="1"/>
  <c r="CP16" i="6"/>
  <c r="CU16" i="6" s="1"/>
  <c r="CO16" i="6"/>
  <c r="CT16" i="6" s="1"/>
  <c r="CN16" i="6"/>
  <c r="CS16" i="6" s="1"/>
  <c r="CM16" i="6"/>
  <c r="CR16" i="6" s="1"/>
  <c r="CP15" i="6"/>
  <c r="CU15" i="6" s="1"/>
  <c r="CO15" i="6"/>
  <c r="CT15" i="6" s="1"/>
  <c r="CN15" i="6"/>
  <c r="CS15" i="6" s="1"/>
  <c r="CM15" i="6"/>
  <c r="CR15" i="6" s="1"/>
  <c r="CP14" i="6"/>
  <c r="CU14" i="6" s="1"/>
  <c r="CO14" i="6"/>
  <c r="CT14" i="6" s="1"/>
  <c r="CN14" i="6"/>
  <c r="CS14" i="6" s="1"/>
  <c r="CM14" i="6"/>
  <c r="CR14" i="6" s="1"/>
  <c r="CP13" i="6"/>
  <c r="CU13" i="6" s="1"/>
  <c r="CO13" i="6"/>
  <c r="CT13" i="6" s="1"/>
  <c r="CN13" i="6"/>
  <c r="CS13" i="6" s="1"/>
  <c r="CM13" i="6"/>
  <c r="CR13" i="6" s="1"/>
  <c r="CP12" i="6"/>
  <c r="CU12" i="6" s="1"/>
  <c r="CO12" i="6"/>
  <c r="CT12" i="6" s="1"/>
  <c r="CN12" i="6"/>
  <c r="CS12" i="6" s="1"/>
  <c r="CM12" i="6"/>
  <c r="CR12" i="6" s="1"/>
  <c r="CP11" i="6"/>
  <c r="CU11" i="6" s="1"/>
  <c r="CO11" i="6"/>
  <c r="CT11" i="6" s="1"/>
  <c r="CN11" i="6"/>
  <c r="CS11" i="6" s="1"/>
  <c r="CM11" i="6"/>
  <c r="CR11" i="6" s="1"/>
  <c r="CP10" i="6"/>
  <c r="CU10" i="6" s="1"/>
  <c r="CO10" i="6"/>
  <c r="CT10" i="6" s="1"/>
  <c r="CN10" i="6"/>
  <c r="CS10" i="6" s="1"/>
  <c r="CM10" i="6"/>
  <c r="CR10" i="6" s="1"/>
  <c r="CP9" i="6"/>
  <c r="CU9" i="6" s="1"/>
  <c r="CO9" i="6"/>
  <c r="CT9" i="6" s="1"/>
  <c r="CN9" i="6"/>
  <c r="CS9" i="6" s="1"/>
  <c r="CM9" i="6"/>
  <c r="CR9" i="6" s="1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Q4" i="6"/>
  <c r="BP4" i="6"/>
  <c r="BO4" i="6"/>
  <c r="BN4" i="6"/>
  <c r="BM4" i="6"/>
  <c r="BL4" i="6"/>
  <c r="BK4" i="6"/>
  <c r="BJ4" i="6"/>
  <c r="BI4" i="6"/>
  <c r="BH4" i="6"/>
  <c r="BG4" i="6"/>
  <c r="BF4" i="6"/>
  <c r="BE4" i="6"/>
  <c r="BD4" i="6"/>
  <c r="BC4" i="6"/>
  <c r="BB4" i="6"/>
  <c r="BA4" i="6"/>
  <c r="AZ4" i="6"/>
  <c r="AY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H4" i="6"/>
  <c r="AG4" i="6"/>
  <c r="AF4" i="6"/>
  <c r="AE4" i="6"/>
  <c r="AC4" i="6"/>
  <c r="AC6" i="6" s="1"/>
  <c r="AB4" i="6"/>
  <c r="AB6" i="6" s="1"/>
  <c r="AA4" i="6"/>
  <c r="AA6" i="6" s="1"/>
  <c r="Z4" i="6"/>
  <c r="Z6" i="6" s="1"/>
  <c r="Y4" i="6"/>
  <c r="Y6" i="6" s="1"/>
  <c r="X4" i="6"/>
  <c r="X6" i="6" s="1"/>
  <c r="W4" i="6"/>
  <c r="W6" i="6" s="1"/>
  <c r="V4" i="6"/>
  <c r="V6" i="6" s="1"/>
  <c r="U4" i="6"/>
  <c r="U6" i="6" s="1"/>
  <c r="T4" i="6"/>
  <c r="T6" i="6" s="1"/>
  <c r="S4" i="6"/>
  <c r="S6" i="6" s="1"/>
  <c r="R4" i="6"/>
  <c r="R6" i="6" s="1"/>
  <c r="Q4" i="6"/>
  <c r="Q6" i="6" s="1"/>
  <c r="P4" i="6"/>
  <c r="P6" i="6" s="1"/>
  <c r="O4" i="6"/>
  <c r="O6" i="6" s="1"/>
  <c r="N4" i="6"/>
  <c r="N6" i="6" s="1"/>
  <c r="M4" i="6"/>
  <c r="M6" i="6" s="1"/>
  <c r="L4" i="6"/>
  <c r="L6" i="6" s="1"/>
  <c r="K4" i="6"/>
  <c r="K6" i="6" s="1"/>
  <c r="CK133" i="6" l="1"/>
  <c r="CJ133" i="6"/>
  <c r="CI133" i="6"/>
  <c r="CH133" i="6"/>
  <c r="CG133" i="6"/>
  <c r="CF133" i="6"/>
  <c r="CE133" i="6"/>
  <c r="CD133" i="6"/>
  <c r="CC133" i="6"/>
  <c r="CB133" i="6"/>
  <c r="CA133" i="6"/>
  <c r="BY133" i="6"/>
  <c r="BX133" i="6"/>
  <c r="BW133" i="6"/>
  <c r="BV133" i="6"/>
  <c r="BU133" i="6"/>
  <c r="BT133" i="6"/>
  <c r="BS133" i="6"/>
  <c r="BQ133" i="6"/>
  <c r="BP133" i="6"/>
  <c r="BO133" i="6"/>
  <c r="BN133" i="6"/>
  <c r="BM133" i="6"/>
  <c r="BL133" i="6"/>
  <c r="BK133" i="6"/>
  <c r="BJ133" i="6"/>
  <c r="BI133" i="6"/>
  <c r="BH133" i="6"/>
  <c r="BG133" i="6"/>
  <c r="BE133" i="6"/>
  <c r="BD133" i="6"/>
  <c r="BC133" i="6"/>
  <c r="BB133" i="6"/>
  <c r="BA133" i="6"/>
  <c r="AZ133" i="6"/>
  <c r="AY133" i="6"/>
  <c r="AW133" i="6"/>
  <c r="AV133" i="6"/>
  <c r="AU133" i="6"/>
  <c r="AT133" i="6"/>
  <c r="AS133" i="6"/>
  <c r="AR133" i="6"/>
  <c r="AQ133" i="6"/>
  <c r="AP133" i="6"/>
  <c r="AO133" i="6"/>
  <c r="AN133" i="6"/>
  <c r="AM133" i="6"/>
  <c r="AK133" i="6"/>
  <c r="AJ133" i="6"/>
  <c r="AI133" i="6"/>
  <c r="AH133" i="6"/>
  <c r="AG133" i="6"/>
  <c r="AF133" i="6"/>
  <c r="AE133" i="6"/>
  <c r="AC133" i="6"/>
  <c r="AB133" i="6"/>
  <c r="AA133" i="6"/>
  <c r="Z133" i="6"/>
  <c r="Y133" i="6"/>
  <c r="X133" i="6"/>
  <c r="W133" i="6"/>
  <c r="V133" i="6"/>
  <c r="U133" i="6"/>
  <c r="T133" i="6"/>
  <c r="S133" i="6"/>
  <c r="Q133" i="6"/>
  <c r="P133" i="6"/>
  <c r="O133" i="6"/>
  <c r="N133" i="6"/>
  <c r="M133" i="6"/>
  <c r="L133" i="6"/>
  <c r="K133" i="6"/>
  <c r="H133" i="6"/>
  <c r="G133" i="6"/>
  <c r="D133" i="6"/>
  <c r="C133" i="6"/>
  <c r="I132" i="6"/>
  <c r="E132" i="6"/>
  <c r="I131" i="6"/>
  <c r="E131" i="6"/>
  <c r="I130" i="6"/>
  <c r="E130" i="6"/>
  <c r="I129" i="6"/>
  <c r="E129" i="6"/>
  <c r="I128" i="6"/>
  <c r="E128" i="6"/>
  <c r="I127" i="6"/>
  <c r="E127" i="6"/>
  <c r="I126" i="6"/>
  <c r="E126" i="6"/>
  <c r="I125" i="6"/>
  <c r="E125" i="6"/>
  <c r="I124" i="6"/>
  <c r="E124" i="6"/>
  <c r="I123" i="6"/>
  <c r="E123" i="6"/>
  <c r="I122" i="6"/>
  <c r="E122" i="6"/>
  <c r="I121" i="6"/>
  <c r="E121" i="6"/>
  <c r="I120" i="6"/>
  <c r="E120" i="6"/>
  <c r="I119" i="6"/>
  <c r="E119" i="6"/>
  <c r="I118" i="6"/>
  <c r="E118" i="6"/>
  <c r="I117" i="6"/>
  <c r="E117" i="6"/>
  <c r="I116" i="6"/>
  <c r="E116" i="6"/>
  <c r="I115" i="6"/>
  <c r="E115" i="6"/>
  <c r="I114" i="6"/>
  <c r="E114" i="6"/>
  <c r="I113" i="6"/>
  <c r="E113" i="6"/>
  <c r="I112" i="6"/>
  <c r="E112" i="6"/>
  <c r="I111" i="6"/>
  <c r="E111" i="6"/>
  <c r="I110" i="6"/>
  <c r="E110" i="6"/>
  <c r="I109" i="6"/>
  <c r="E109" i="6"/>
  <c r="I108" i="6"/>
  <c r="E108" i="6"/>
  <c r="I107" i="6"/>
  <c r="E107" i="6"/>
  <c r="I106" i="6"/>
  <c r="E106" i="6"/>
  <c r="I105" i="6"/>
  <c r="E105" i="6"/>
  <c r="I104" i="6"/>
  <c r="E104" i="6"/>
  <c r="I103" i="6"/>
  <c r="E103" i="6"/>
  <c r="I102" i="6"/>
  <c r="E102" i="6"/>
  <c r="I101" i="6"/>
  <c r="E101" i="6"/>
  <c r="I100" i="6"/>
  <c r="E100" i="6"/>
  <c r="I99" i="6"/>
  <c r="E99" i="6"/>
  <c r="I98" i="6"/>
  <c r="E98" i="6"/>
  <c r="I97" i="6"/>
  <c r="E97" i="6"/>
  <c r="I96" i="6"/>
  <c r="E96" i="6"/>
  <c r="I95" i="6"/>
  <c r="E95" i="6"/>
  <c r="I94" i="6"/>
  <c r="E94" i="6"/>
  <c r="I93" i="6"/>
  <c r="E93" i="6"/>
  <c r="I92" i="6"/>
  <c r="E92" i="6"/>
  <c r="I91" i="6"/>
  <c r="E91" i="6"/>
  <c r="I90" i="6"/>
  <c r="E90" i="6"/>
  <c r="I89" i="6"/>
  <c r="E89" i="6"/>
  <c r="I88" i="6"/>
  <c r="E88" i="6"/>
  <c r="I87" i="6"/>
  <c r="E87" i="6"/>
  <c r="I86" i="6"/>
  <c r="E86" i="6"/>
  <c r="I85" i="6"/>
  <c r="E85" i="6"/>
  <c r="I84" i="6"/>
  <c r="E84" i="6"/>
  <c r="I83" i="6"/>
  <c r="E83" i="6"/>
  <c r="I82" i="6"/>
  <c r="E82" i="6"/>
  <c r="I81" i="6"/>
  <c r="E81" i="6"/>
  <c r="I80" i="6"/>
  <c r="E80" i="6"/>
  <c r="I79" i="6"/>
  <c r="E79" i="6"/>
  <c r="I78" i="6"/>
  <c r="E78" i="6"/>
  <c r="I77" i="6"/>
  <c r="E77" i="6"/>
  <c r="I76" i="6"/>
  <c r="E76" i="6"/>
  <c r="I75" i="6"/>
  <c r="E75" i="6"/>
  <c r="I74" i="6"/>
  <c r="E74" i="6"/>
  <c r="I73" i="6"/>
  <c r="E73" i="6"/>
  <c r="I72" i="6"/>
  <c r="E72" i="6"/>
  <c r="I71" i="6"/>
  <c r="E71" i="6"/>
  <c r="I70" i="6"/>
  <c r="E70" i="6"/>
  <c r="I69" i="6"/>
  <c r="E69" i="6"/>
  <c r="I68" i="6"/>
  <c r="E68" i="6"/>
  <c r="I67" i="6"/>
  <c r="E67" i="6"/>
  <c r="I66" i="6"/>
  <c r="E66" i="6"/>
  <c r="I65" i="6"/>
  <c r="E65" i="6"/>
  <c r="I64" i="6"/>
  <c r="E64" i="6"/>
  <c r="I63" i="6"/>
  <c r="E63" i="6"/>
  <c r="I62" i="6"/>
  <c r="E62" i="6"/>
  <c r="I61" i="6"/>
  <c r="E61" i="6"/>
  <c r="I60" i="6"/>
  <c r="E60" i="6"/>
  <c r="I59" i="6"/>
  <c r="E59" i="6"/>
  <c r="I58" i="6"/>
  <c r="E58" i="6"/>
  <c r="I57" i="6"/>
  <c r="E57" i="6"/>
  <c r="I56" i="6"/>
  <c r="E56" i="6"/>
  <c r="I55" i="6"/>
  <c r="E55" i="6"/>
  <c r="I54" i="6"/>
  <c r="E54" i="6"/>
  <c r="I53" i="6"/>
  <c r="E53" i="6"/>
  <c r="I52" i="6"/>
  <c r="E52" i="6"/>
  <c r="I51" i="6"/>
  <c r="E51" i="6"/>
  <c r="I50" i="6"/>
  <c r="E50" i="6"/>
  <c r="I49" i="6"/>
  <c r="E49" i="6"/>
  <c r="I48" i="6"/>
  <c r="E48" i="6"/>
  <c r="I47" i="6"/>
  <c r="E47" i="6"/>
  <c r="I46" i="6"/>
  <c r="E46" i="6"/>
  <c r="I45" i="6"/>
  <c r="E45" i="6"/>
  <c r="I44" i="6"/>
  <c r="E44" i="6"/>
  <c r="I43" i="6"/>
  <c r="E43" i="6"/>
  <c r="I42" i="6"/>
  <c r="E42" i="6"/>
  <c r="I41" i="6"/>
  <c r="E41" i="6"/>
  <c r="I40" i="6"/>
  <c r="E40" i="6"/>
  <c r="I39" i="6"/>
  <c r="E39" i="6"/>
  <c r="I38" i="6"/>
  <c r="E38" i="6"/>
  <c r="I37" i="6"/>
  <c r="E37" i="6"/>
  <c r="I36" i="6"/>
  <c r="E36" i="6"/>
  <c r="I35" i="6"/>
  <c r="E35" i="6"/>
  <c r="I34" i="6"/>
  <c r="E34" i="6"/>
  <c r="I33" i="6"/>
  <c r="E33" i="6"/>
  <c r="I32" i="6"/>
  <c r="E32" i="6"/>
  <c r="I31" i="6"/>
  <c r="E31" i="6"/>
  <c r="I30" i="6"/>
  <c r="E30" i="6"/>
  <c r="I29" i="6"/>
  <c r="E29" i="6"/>
  <c r="I28" i="6"/>
  <c r="E28" i="6"/>
  <c r="I27" i="6"/>
  <c r="E27" i="6"/>
  <c r="I26" i="6"/>
  <c r="E26" i="6"/>
  <c r="I25" i="6"/>
  <c r="E25" i="6"/>
  <c r="I24" i="6"/>
  <c r="E24" i="6"/>
  <c r="I23" i="6"/>
  <c r="E23" i="6"/>
  <c r="I22" i="6"/>
  <c r="E22" i="6"/>
  <c r="I21" i="6"/>
  <c r="E21" i="6"/>
  <c r="I20" i="6"/>
  <c r="E20" i="6"/>
  <c r="I19" i="6"/>
  <c r="E19" i="6"/>
  <c r="I18" i="6"/>
  <c r="E18" i="6"/>
  <c r="I17" i="6"/>
  <c r="E17" i="6"/>
  <c r="I16" i="6"/>
  <c r="E16" i="6"/>
  <c r="I15" i="6"/>
  <c r="E15" i="6"/>
  <c r="I14" i="6"/>
  <c r="E14" i="6"/>
  <c r="I13" i="6"/>
  <c r="E13" i="6"/>
  <c r="I12" i="6"/>
  <c r="E12" i="6"/>
  <c r="I11" i="6"/>
  <c r="E11" i="6"/>
  <c r="I10" i="6"/>
  <c r="E10" i="6"/>
  <c r="I9" i="6"/>
  <c r="CP133" i="6" l="1"/>
  <c r="CU133" i="6" s="1"/>
  <c r="CO133" i="6"/>
  <c r="CT133" i="6" s="1"/>
  <c r="CN133" i="6"/>
  <c r="CS133" i="6" s="1"/>
  <c r="CM133" i="6"/>
  <c r="CR133" i="6" s="1"/>
  <c r="E133" i="6"/>
  <c r="C4" i="6" s="1"/>
  <c r="I133" i="6"/>
  <c r="G4" i="6" s="1"/>
  <c r="G129" i="5"/>
  <c r="H129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1" i="5"/>
  <c r="F12" i="5"/>
  <c r="F13" i="5"/>
  <c r="F14" i="5"/>
  <c r="F15" i="5"/>
  <c r="F16" i="5"/>
  <c r="F17" i="5"/>
  <c r="F18" i="5"/>
  <c r="J18" i="5" s="1"/>
  <c r="F19" i="5"/>
  <c r="J19" i="5" s="1"/>
  <c r="F20" i="5"/>
  <c r="F21" i="5"/>
  <c r="F22" i="5"/>
  <c r="F23" i="5"/>
  <c r="F24" i="5"/>
  <c r="J24" i="5" s="1"/>
  <c r="F25" i="5"/>
  <c r="J25" i="5" s="1"/>
  <c r="F26" i="5"/>
  <c r="F27" i="5"/>
  <c r="F28" i="5"/>
  <c r="F29" i="5"/>
  <c r="F30" i="5"/>
  <c r="F31" i="5"/>
  <c r="F32" i="5"/>
  <c r="F33" i="5"/>
  <c r="F34" i="5"/>
  <c r="F35" i="5"/>
  <c r="F36" i="5"/>
  <c r="J36" i="5" s="1"/>
  <c r="F37" i="5"/>
  <c r="J37" i="5" s="1"/>
  <c r="F38" i="5"/>
  <c r="F39" i="5"/>
  <c r="F40" i="5"/>
  <c r="F41" i="5"/>
  <c r="F42" i="5"/>
  <c r="J42" i="5" s="1"/>
  <c r="F43" i="5"/>
  <c r="J43" i="5" s="1"/>
  <c r="F44" i="5"/>
  <c r="F45" i="5"/>
  <c r="F46" i="5"/>
  <c r="F47" i="5"/>
  <c r="F48" i="5"/>
  <c r="F49" i="5"/>
  <c r="F50" i="5"/>
  <c r="F51" i="5"/>
  <c r="F52" i="5"/>
  <c r="F53" i="5"/>
  <c r="F54" i="5"/>
  <c r="J54" i="5" s="1"/>
  <c r="F55" i="5"/>
  <c r="J55" i="5" s="1"/>
  <c r="F56" i="5"/>
  <c r="F57" i="5"/>
  <c r="F58" i="5"/>
  <c r="F59" i="5"/>
  <c r="F60" i="5"/>
  <c r="J60" i="5" s="1"/>
  <c r="F61" i="5"/>
  <c r="J61" i="5" s="1"/>
  <c r="F62" i="5"/>
  <c r="F63" i="5"/>
  <c r="F64" i="5"/>
  <c r="F65" i="5"/>
  <c r="F66" i="5"/>
  <c r="F67" i="5"/>
  <c r="F68" i="5"/>
  <c r="F69" i="5"/>
  <c r="F70" i="5"/>
  <c r="F71" i="5"/>
  <c r="F72" i="5"/>
  <c r="J72" i="5" s="1"/>
  <c r="F73" i="5"/>
  <c r="J73" i="5" s="1"/>
  <c r="F74" i="5"/>
  <c r="F75" i="5"/>
  <c r="F76" i="5"/>
  <c r="F77" i="5"/>
  <c r="F78" i="5"/>
  <c r="J78" i="5" s="1"/>
  <c r="F79" i="5"/>
  <c r="J79" i="5" s="1"/>
  <c r="F80" i="5"/>
  <c r="F81" i="5"/>
  <c r="F82" i="5"/>
  <c r="F83" i="5"/>
  <c r="F84" i="5"/>
  <c r="F85" i="5"/>
  <c r="F86" i="5"/>
  <c r="F87" i="5"/>
  <c r="F88" i="5"/>
  <c r="F89" i="5"/>
  <c r="F90" i="5"/>
  <c r="J90" i="5" s="1"/>
  <c r="F91" i="5"/>
  <c r="J91" i="5" s="1"/>
  <c r="F92" i="5"/>
  <c r="F93" i="5"/>
  <c r="F94" i="5"/>
  <c r="F95" i="5"/>
  <c r="F96" i="5"/>
  <c r="J96" i="5" s="1"/>
  <c r="F97" i="5"/>
  <c r="J97" i="5" s="1"/>
  <c r="F98" i="5"/>
  <c r="F99" i="5"/>
  <c r="F100" i="5"/>
  <c r="F101" i="5"/>
  <c r="F102" i="5"/>
  <c r="F103" i="5"/>
  <c r="F104" i="5"/>
  <c r="F105" i="5"/>
  <c r="F106" i="5"/>
  <c r="F107" i="5"/>
  <c r="F108" i="5"/>
  <c r="J108" i="5" s="1"/>
  <c r="F109" i="5"/>
  <c r="J109" i="5" s="1"/>
  <c r="F110" i="5"/>
  <c r="F111" i="5"/>
  <c r="F112" i="5"/>
  <c r="F113" i="5"/>
  <c r="F114" i="5"/>
  <c r="J114" i="5" s="1"/>
  <c r="F115" i="5"/>
  <c r="J115" i="5" s="1"/>
  <c r="F116" i="5"/>
  <c r="F117" i="5"/>
  <c r="F118" i="5"/>
  <c r="F119" i="5"/>
  <c r="F120" i="5"/>
  <c r="F121" i="5"/>
  <c r="F122" i="5"/>
  <c r="F123" i="5"/>
  <c r="F124" i="5"/>
  <c r="F125" i="5"/>
  <c r="F126" i="5"/>
  <c r="J126" i="5" s="1"/>
  <c r="F127" i="5"/>
  <c r="J127" i="5" s="1"/>
  <c r="F128" i="5"/>
  <c r="F11" i="5"/>
  <c r="E129" i="5"/>
  <c r="D129" i="5"/>
  <c r="C157" i="3"/>
  <c r="D157" i="3"/>
  <c r="D158" i="3" s="1"/>
  <c r="I157" i="3"/>
  <c r="I158" i="3" s="1"/>
  <c r="M157" i="3"/>
  <c r="G158" i="3"/>
  <c r="G159" i="3" s="1"/>
  <c r="G160" i="3" s="1"/>
  <c r="H158" i="3"/>
  <c r="H159" i="3" s="1"/>
  <c r="H160" i="3" s="1"/>
  <c r="K158" i="3"/>
  <c r="K159" i="3" s="1"/>
  <c r="K160" i="3" s="1"/>
  <c r="L158" i="3"/>
  <c r="M158" i="3"/>
  <c r="M159" i="3" s="1"/>
  <c r="M160" i="3" s="1"/>
  <c r="L159" i="3"/>
  <c r="L160" i="3" s="1"/>
  <c r="E157" i="3" l="1"/>
  <c r="E158" i="3" s="1"/>
  <c r="D159" i="3"/>
  <c r="D160" i="3" s="1"/>
  <c r="I129" i="5"/>
  <c r="C158" i="3"/>
  <c r="C2" i="6"/>
  <c r="J103" i="5"/>
  <c r="J85" i="5"/>
  <c r="J49" i="5"/>
  <c r="J120" i="5"/>
  <c r="J102" i="5"/>
  <c r="J84" i="5"/>
  <c r="J66" i="5"/>
  <c r="J48" i="5"/>
  <c r="J30" i="5"/>
  <c r="J12" i="5"/>
  <c r="J121" i="5"/>
  <c r="J31" i="5"/>
  <c r="J67" i="5"/>
  <c r="J128" i="5"/>
  <c r="J122" i="5"/>
  <c r="J116" i="5"/>
  <c r="J110" i="5"/>
  <c r="J104" i="5"/>
  <c r="J98" i="5"/>
  <c r="J92" i="5"/>
  <c r="J86" i="5"/>
  <c r="J80" i="5"/>
  <c r="J74" i="5"/>
  <c r="J68" i="5"/>
  <c r="J62" i="5"/>
  <c r="J56" i="5"/>
  <c r="J50" i="5"/>
  <c r="J44" i="5"/>
  <c r="J38" i="5"/>
  <c r="J32" i="5"/>
  <c r="J26" i="5"/>
  <c r="J20" i="5"/>
  <c r="J14" i="5"/>
  <c r="J123" i="5"/>
  <c r="J117" i="5"/>
  <c r="J111" i="5"/>
  <c r="J105" i="5"/>
  <c r="J99" i="5"/>
  <c r="J93" i="5"/>
  <c r="J87" i="5"/>
  <c r="J81" i="5"/>
  <c r="J75" i="5"/>
  <c r="J69" i="5"/>
  <c r="J63" i="5"/>
  <c r="J57" i="5"/>
  <c r="J51" i="5"/>
  <c r="J45" i="5"/>
  <c r="J39" i="5"/>
  <c r="J33" i="5"/>
  <c r="J27" i="5"/>
  <c r="J21" i="5"/>
  <c r="J15" i="5"/>
  <c r="J13" i="5"/>
  <c r="J125" i="5"/>
  <c r="J119" i="5"/>
  <c r="J113" i="5"/>
  <c r="J107" i="5"/>
  <c r="J101" i="5"/>
  <c r="J95" i="5"/>
  <c r="J89" i="5"/>
  <c r="J83" i="5"/>
  <c r="J77" i="5"/>
  <c r="J71" i="5"/>
  <c r="J65" i="5"/>
  <c r="J59" i="5"/>
  <c r="J53" i="5"/>
  <c r="J47" i="5"/>
  <c r="J41" i="5"/>
  <c r="J35" i="5"/>
  <c r="J29" i="5"/>
  <c r="J23" i="5"/>
  <c r="J17" i="5"/>
  <c r="J124" i="5"/>
  <c r="J118" i="5"/>
  <c r="J112" i="5"/>
  <c r="J106" i="5"/>
  <c r="J100" i="5"/>
  <c r="J94" i="5"/>
  <c r="J88" i="5"/>
  <c r="J82" i="5"/>
  <c r="J76" i="5"/>
  <c r="J70" i="5"/>
  <c r="J64" i="5"/>
  <c r="J58" i="5"/>
  <c r="J52" i="5"/>
  <c r="J46" i="5"/>
  <c r="J40" i="5"/>
  <c r="J34" i="5"/>
  <c r="J28" i="5"/>
  <c r="J22" i="5"/>
  <c r="J16" i="5"/>
  <c r="F129" i="5"/>
  <c r="J11" i="5"/>
  <c r="L11" i="3"/>
  <c r="K11" i="3"/>
  <c r="G11" i="3"/>
  <c r="I160" i="3"/>
  <c r="C159" i="3"/>
  <c r="C160" i="3" s="1"/>
  <c r="H11" i="3"/>
  <c r="I159" i="3"/>
  <c r="J129" i="5" l="1"/>
  <c r="M11" i="3"/>
  <c r="C11" i="3"/>
  <c r="E11" i="3"/>
  <c r="D11" i="3"/>
  <c r="E159" i="3"/>
  <c r="E160" i="3" s="1"/>
  <c r="Q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B39" i="2" s="1"/>
  <c r="D6" i="2"/>
  <c r="B60" i="2"/>
  <c r="C60" i="2"/>
  <c r="A40" i="2"/>
  <c r="C39" i="2" l="1"/>
  <c r="A39" i="2" s="1"/>
  <c r="I11" i="3"/>
</calcChain>
</file>

<file path=xl/sharedStrings.xml><?xml version="1.0" encoding="utf-8"?>
<sst xmlns="http://schemas.openxmlformats.org/spreadsheetml/2006/main" count="14756" uniqueCount="329">
  <si>
    <t>Municipio</t>
  </si>
  <si>
    <t>Edad</t>
  </si>
  <si>
    <t>Acacoyagua</t>
  </si>
  <si>
    <t>Menores de 1</t>
  </si>
  <si>
    <t>1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</si>
  <si>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</si>
  <si>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</si>
  <si>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</si>
  <si>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</si>
  <si>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</si>
  <si>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</si>
  <si>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</si>
  <si>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</si>
  <si>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</si>
  <si>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</si>
  <si>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</si>
  <si>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</si>
  <si>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a 69</t>
  </si>
  <si>
    <t>70 a 74</t>
  </si>
  <si>
    <t>75 a 79</t>
  </si>
  <si>
    <t>80 a 84</t>
  </si>
  <si>
    <t>85 y más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</si>
  <si>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</si>
  <si>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</si>
  <si>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</si>
  <si>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</si>
  <si>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</si>
  <si>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</si>
  <si>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</si>
  <si>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</si>
  <si>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</si>
  <si>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</si>
  <si>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</si>
  <si>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</si>
  <si>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</si>
  <si>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</si>
  <si>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</si>
  <si>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</si>
  <si>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</si>
  <si>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</si>
  <si>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</si>
  <si>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</si>
  <si>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</si>
  <si>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</si>
  <si>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</si>
  <si>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</si>
  <si>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</si>
  <si>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</si>
  <si>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</si>
  <si>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</si>
  <si>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</si>
  <si>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</si>
  <si>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</si>
  <si>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Porvenir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</si>
  <si>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</si>
  <si>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</si>
  <si>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</si>
  <si>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</si>
  <si>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</si>
  <si>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</si>
  <si>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</si>
  <si>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</si>
  <si>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</si>
  <si>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</si>
  <si>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</si>
  <si>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</si>
  <si>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</si>
  <si>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</si>
  <si>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</si>
  <si>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</si>
  <si>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</si>
  <si>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</si>
  <si>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</si>
  <si>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</si>
  <si>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</si>
  <si>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</si>
  <si>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</si>
  <si>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</si>
  <si>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</si>
  <si>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</si>
  <si>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</si>
  <si>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</si>
  <si>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</si>
  <si>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</si>
  <si>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</si>
  <si>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</si>
  <si>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</si>
  <si>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</si>
  <si>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</si>
  <si>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</si>
  <si>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</si>
  <si>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</si>
  <si>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</si>
  <si>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</si>
  <si>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</si>
  <si>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</si>
  <si>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</si>
  <si>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</si>
  <si>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</si>
  <si>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</si>
  <si>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</si>
  <si>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</si>
  <si>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</si>
  <si>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</si>
  <si>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</si>
  <si>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</si>
  <si>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</si>
  <si>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</si>
  <si>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</si>
  <si>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</si>
  <si>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</si>
  <si>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</si>
  <si>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</si>
  <si>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</si>
  <si>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</si>
  <si>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</si>
  <si>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</si>
  <si>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</si>
  <si>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</si>
  <si>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</si>
  <si>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</si>
  <si>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</si>
  <si>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</si>
  <si>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</si>
  <si>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</si>
  <si>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</si>
  <si>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</si>
  <si>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</si>
  <si>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</si>
  <si>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</si>
  <si>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</si>
  <si>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</si>
  <si>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</si>
  <si>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</si>
  <si>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</si>
  <si>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</si>
  <si>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</si>
  <si>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</si>
  <si>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</si>
  <si>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Hombres</t>
  </si>
  <si>
    <t>Mujeres</t>
  </si>
  <si>
    <t>Total general</t>
  </si>
  <si>
    <t>Suma de Hombres</t>
  </si>
  <si>
    <t>Suma de Mujeres</t>
  </si>
  <si>
    <t>Hombre</t>
  </si>
  <si>
    <t>Total</t>
  </si>
  <si>
    <t>Instituto de Salud</t>
  </si>
  <si>
    <t>Dirección de Planeación y Desarrollo</t>
  </si>
  <si>
    <t>Subdirección de Planeación en Salud</t>
  </si>
  <si>
    <t>(Todas)</t>
  </si>
  <si>
    <t>Proyección 2021</t>
  </si>
  <si>
    <t>059 OCOSINGO</t>
  </si>
  <si>
    <t xml:space="preserve">Siltepec                                     </t>
  </si>
  <si>
    <t xml:space="preserve">Motozintla                                   </t>
  </si>
  <si>
    <t xml:space="preserve">Mazapa de Madero                             </t>
  </si>
  <si>
    <t xml:space="preserve">La Grandeza                                  </t>
  </si>
  <si>
    <t xml:space="preserve">El Porvenir                                  </t>
  </si>
  <si>
    <t xml:space="preserve">Bella Vista                                  </t>
  </si>
  <si>
    <t xml:space="preserve">Bejucal de Ocampo                            </t>
  </si>
  <si>
    <t xml:space="preserve">Amatenango de la Frontera                    </t>
  </si>
  <si>
    <t>X.- MOTOZINTLA</t>
  </si>
  <si>
    <t xml:space="preserve">Sitalá                                       </t>
  </si>
  <si>
    <t xml:space="preserve">Ocosingo                                     </t>
  </si>
  <si>
    <t xml:space="preserve">Chilón                                       </t>
  </si>
  <si>
    <t xml:space="preserve">Altamirano                                   </t>
  </si>
  <si>
    <t>IX.- OCOSINGO</t>
  </si>
  <si>
    <t xml:space="preserve">Tonalá                                       </t>
  </si>
  <si>
    <t xml:space="preserve">Pijijiapan                                   </t>
  </si>
  <si>
    <t xml:space="preserve">Arriaga                                      </t>
  </si>
  <si>
    <t>VIII.- TONALA</t>
  </si>
  <si>
    <t xml:space="preserve">Villa Comaltitlán                            </t>
  </si>
  <si>
    <t xml:space="preserve">Unión Juárez                                 </t>
  </si>
  <si>
    <t xml:space="preserve">Tuzantán                                     </t>
  </si>
  <si>
    <t xml:space="preserve">Tuxtla Chico                                 </t>
  </si>
  <si>
    <t xml:space="preserve">Tapachula                                    </t>
  </si>
  <si>
    <t xml:space="preserve">Suchiate                                     </t>
  </si>
  <si>
    <t xml:space="preserve">Metapa                                       </t>
  </si>
  <si>
    <t xml:space="preserve">Mazatán                                      </t>
  </si>
  <si>
    <t xml:space="preserve">Mapastepec                                   </t>
  </si>
  <si>
    <t xml:space="preserve">Huixtla                                      </t>
  </si>
  <si>
    <t xml:space="preserve">Huehuetán                                    </t>
  </si>
  <si>
    <t xml:space="preserve">Frontera Hidalgo                             </t>
  </si>
  <si>
    <t xml:space="preserve">Escuintla                                    </t>
  </si>
  <si>
    <t xml:space="preserve">Cacahoatán                                   </t>
  </si>
  <si>
    <t xml:space="preserve">Acapetahua                                   </t>
  </si>
  <si>
    <t xml:space="preserve">Acacoyagua                                   </t>
  </si>
  <si>
    <t>VII.- TAPACHULA</t>
  </si>
  <si>
    <t xml:space="preserve">Yajalón                                      </t>
  </si>
  <si>
    <t xml:space="preserve">Tumbalá                                      </t>
  </si>
  <si>
    <t xml:space="preserve">Tila                                         </t>
  </si>
  <si>
    <t xml:space="preserve">Salto de Agua                                </t>
  </si>
  <si>
    <t xml:space="preserve">Sabanilla                                    </t>
  </si>
  <si>
    <t xml:space="preserve">Palenque                                     </t>
  </si>
  <si>
    <t xml:space="preserve">Marqués de Comillas                          </t>
  </si>
  <si>
    <t xml:space="preserve">La Libertad                                  </t>
  </si>
  <si>
    <t xml:space="preserve">Catazajá                                     </t>
  </si>
  <si>
    <t xml:space="preserve">Benemérito de las Américas                   </t>
  </si>
  <si>
    <t>VI.- PALENQUE</t>
  </si>
  <si>
    <t xml:space="preserve">Tapilula                                     </t>
  </si>
  <si>
    <t xml:space="preserve">Tapalapa                                     </t>
  </si>
  <si>
    <t xml:space="preserve">Sunuapa                                      </t>
  </si>
  <si>
    <t xml:space="preserve">Solosuchiapa                                 </t>
  </si>
  <si>
    <t xml:space="preserve">Simojovel                                    </t>
  </si>
  <si>
    <t xml:space="preserve">San Andrés Duraznal                          </t>
  </si>
  <si>
    <t xml:space="preserve">Reforma                                      </t>
  </si>
  <si>
    <t xml:space="preserve">Rayón                                        </t>
  </si>
  <si>
    <t xml:space="preserve">Pueblo Nuevo Solistahuacán                   </t>
  </si>
  <si>
    <t xml:space="preserve">Pichucalco                                   </t>
  </si>
  <si>
    <t xml:space="preserve">Pantepec                                     </t>
  </si>
  <si>
    <t xml:space="preserve">Ostuacán                                     </t>
  </si>
  <si>
    <t xml:space="preserve">Juárez                                       </t>
  </si>
  <si>
    <t xml:space="preserve">Jitotol                                      </t>
  </si>
  <si>
    <t xml:space="preserve">Ixtapangajoya                                </t>
  </si>
  <si>
    <t xml:space="preserve">Ixtacomitán                                  </t>
  </si>
  <si>
    <t xml:space="preserve">Ixhuatán                                     </t>
  </si>
  <si>
    <t xml:space="preserve">Huitiupán                                    </t>
  </si>
  <si>
    <t xml:space="preserve">El Bosque                                    </t>
  </si>
  <si>
    <t xml:space="preserve">Chapultenango                                </t>
  </si>
  <si>
    <t xml:space="preserve">Bochil                                       </t>
  </si>
  <si>
    <t xml:space="preserve">Amatán                                       </t>
  </si>
  <si>
    <t>V.- PICHUCALCO</t>
  </si>
  <si>
    <t xml:space="preserve">Villaflores                                  </t>
  </si>
  <si>
    <t xml:space="preserve">Villa Corzo                                  </t>
  </si>
  <si>
    <t xml:space="preserve">Montecristo de Guerrero                      </t>
  </si>
  <si>
    <t xml:space="preserve">La Concordia                                 </t>
  </si>
  <si>
    <t xml:space="preserve">Angel Albino Corzo                           </t>
  </si>
  <si>
    <t>IV.- VILLAFLORES</t>
  </si>
  <si>
    <t xml:space="preserve">Tzimol                                       </t>
  </si>
  <si>
    <t xml:space="preserve">Socoltenango                                 </t>
  </si>
  <si>
    <t xml:space="preserve">Maravilla Tenejapa                           </t>
  </si>
  <si>
    <t xml:space="preserve">Las Margaritas                               </t>
  </si>
  <si>
    <t xml:space="preserve">La Trinitaria                                </t>
  </si>
  <si>
    <t xml:space="preserve">La Independencia                             </t>
  </si>
  <si>
    <t xml:space="preserve">Frontera Comalapa                            </t>
  </si>
  <si>
    <t xml:space="preserve">Comitán de Domínguez                         </t>
  </si>
  <si>
    <t xml:space="preserve">Chicomuselo                                  </t>
  </si>
  <si>
    <t>III.- COMITÁN</t>
  </si>
  <si>
    <t xml:space="preserve">Zinacantán                                   </t>
  </si>
  <si>
    <t xml:space="preserve">Teopisca                                     </t>
  </si>
  <si>
    <t xml:space="preserve">Tenejapa                                     </t>
  </si>
  <si>
    <t xml:space="preserve">Santiago el Pinar                            </t>
  </si>
  <si>
    <t xml:space="preserve">San Juan Cancuc                              </t>
  </si>
  <si>
    <t xml:space="preserve">San Cristóbal de las Casas                   </t>
  </si>
  <si>
    <t xml:space="preserve">Pantelhó                                     </t>
  </si>
  <si>
    <t xml:space="preserve">Oxchuc                                       </t>
  </si>
  <si>
    <t xml:space="preserve">Mitontic                                     </t>
  </si>
  <si>
    <t xml:space="preserve">Las Rosas                                    </t>
  </si>
  <si>
    <t xml:space="preserve">Larráinzar                                   </t>
  </si>
  <si>
    <t xml:space="preserve">Huixtán                                      </t>
  </si>
  <si>
    <t xml:space="preserve">Chenalhó                                     </t>
  </si>
  <si>
    <t xml:space="preserve">Chanal                                       </t>
  </si>
  <si>
    <t xml:space="preserve">Chamula                                      </t>
  </si>
  <si>
    <t xml:space="preserve">Chalchihuitán                                </t>
  </si>
  <si>
    <t xml:space="preserve">Amatenango del Valle                         </t>
  </si>
  <si>
    <t xml:space="preserve">Aldama                                       </t>
  </si>
  <si>
    <t>II.- SAN CRISTÓBAL DE LAS CASAS</t>
  </si>
  <si>
    <t xml:space="preserve">Venustiano Carranza                          </t>
  </si>
  <si>
    <t xml:space="preserve">Tuxtla Gutiérrez                             </t>
  </si>
  <si>
    <t xml:space="preserve">Totolapa                                     </t>
  </si>
  <si>
    <t xml:space="preserve">Tecpatán                                     </t>
  </si>
  <si>
    <t xml:space="preserve">Suchiapa                                     </t>
  </si>
  <si>
    <t xml:space="preserve">Soyaló                                       </t>
  </si>
  <si>
    <t xml:space="preserve">San Lucas                                    </t>
  </si>
  <si>
    <t xml:space="preserve">San Fernando                                 </t>
  </si>
  <si>
    <t xml:space="preserve">Osumacinta                                   </t>
  </si>
  <si>
    <t xml:space="preserve">Ocozocoautla de Espinosa                     </t>
  </si>
  <si>
    <t xml:space="preserve">Ocotepec                                     </t>
  </si>
  <si>
    <t xml:space="preserve">Nicolás Ruíz                                 </t>
  </si>
  <si>
    <t xml:space="preserve">Jiquipilas                                   </t>
  </si>
  <si>
    <t xml:space="preserve">Ixtapa                                       </t>
  </si>
  <si>
    <t xml:space="preserve">Francisco León                               </t>
  </si>
  <si>
    <t xml:space="preserve">Copainalá                                    </t>
  </si>
  <si>
    <t xml:space="preserve">Coapilla                                     </t>
  </si>
  <si>
    <t xml:space="preserve">Cintalapa                                    </t>
  </si>
  <si>
    <t xml:space="preserve">Chicoasén                                    </t>
  </si>
  <si>
    <t xml:space="preserve">Chiapilla                                    </t>
  </si>
  <si>
    <t xml:space="preserve">Chiapa de Corzo                              </t>
  </si>
  <si>
    <t xml:space="preserve">Berriozábal                                  </t>
  </si>
  <si>
    <t xml:space="preserve">Acala                                        </t>
  </si>
  <si>
    <t>I.- TUXTLA</t>
  </si>
  <si>
    <t>Población Estatal</t>
  </si>
  <si>
    <t>Femenino</t>
  </si>
  <si>
    <t>Masculino</t>
  </si>
  <si>
    <t xml:space="preserve"> Sin Derechohabiencia</t>
  </si>
  <si>
    <t xml:space="preserve"> Con Derechohabiencia</t>
  </si>
  <si>
    <t>Jurisdicción/Municipio</t>
  </si>
  <si>
    <t>Departamento de Sistemas de Información</t>
  </si>
  <si>
    <t>Fuente: Proyección de Población CONAPO-DGIS 2021.</t>
  </si>
  <si>
    <t>Proyección de Población por Jurisdicción Sanitaria por tipo de Sexo y Derechohabiencia 2021.</t>
  </si>
  <si>
    <t>Derechohabiencia</t>
  </si>
  <si>
    <t>Sexo</t>
  </si>
  <si>
    <t>CON_DERECHOHABIENCIA</t>
  </si>
  <si>
    <t>NO DERECHOHABIENTE</t>
  </si>
  <si>
    <t>Grand Total</t>
  </si>
  <si>
    <t>Entidad</t>
  </si>
  <si>
    <t>Chiapas</t>
  </si>
  <si>
    <t>Fuente: Proyección de Población   CONAPO - DGIS</t>
  </si>
  <si>
    <t>No esta actualizado</t>
  </si>
  <si>
    <t>Derechoab.</t>
  </si>
  <si>
    <t>Con_Derecho</t>
  </si>
  <si>
    <t>- de 1</t>
  </si>
  <si>
    <t>Capitán Luis Ángel Vidal</t>
  </si>
  <si>
    <t>El Parral</t>
  </si>
  <si>
    <t>Emiliano Zapata</t>
  </si>
  <si>
    <t>Honduras de la Sierra</t>
  </si>
  <si>
    <t>Mezcalapa</t>
  </si>
  <si>
    <t>Rincón Chamula San Pedro</t>
  </si>
  <si>
    <t>Sin_Derecho</t>
  </si>
  <si>
    <t>Elaborado por: Ing. Francisco Arreola de los Santos</t>
  </si>
  <si>
    <t>Coordinador de Microrregionalización Operativa de los Servicios de Salud</t>
  </si>
  <si>
    <t>Con Derechoabiencia</t>
  </si>
  <si>
    <t>Sin Derechohabiencia</t>
  </si>
  <si>
    <t>85 y +</t>
  </si>
  <si>
    <t>Mujeres Con Derechohabiencia</t>
  </si>
  <si>
    <t>Hombres Con Derechohabiencia</t>
  </si>
  <si>
    <t>Hombres Sin Derechohabiencia</t>
  </si>
  <si>
    <t>Mujeres Sin Derechohabiencia</t>
  </si>
  <si>
    <t>Derechoabiencia</t>
  </si>
  <si>
    <t>Edades</t>
  </si>
  <si>
    <t>Proyeccion de Población 2024</t>
  </si>
  <si>
    <t>Proyección de Población 2024</t>
  </si>
  <si>
    <t>Proyección 2024</t>
  </si>
  <si>
    <t>%</t>
  </si>
  <si>
    <t xml:space="preserve">con </t>
  </si>
  <si>
    <t>sin</t>
  </si>
  <si>
    <t>Con Derecho</t>
  </si>
  <si>
    <t>Numero</t>
  </si>
  <si>
    <t>Sin Derecho</t>
  </si>
  <si>
    <t>Instituto de Salud del Estado de Chiapas.  27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</si>
</sst>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_-"/>
    <numFmt numFmtId="165" formatCode="_-* #,##0.0_-;\-* #,##0.0_-;_-* &quot;-&quot;??_-;_-@_-"/>
    <numFmt numFmtId="166" formatCode="_-* #,##0.000_-;\-* #,##0.0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name val="Arial Black"/>
      <family val="2"/>
    </font>
    <font>
      <sz val="11"/>
      <name val="Arial Black"/>
      <family val="2"/>
    </font>
    <font>
      <b/>
      <sz val="14"/>
      <color theme="4"/>
      <name val="Calibri"/>
      <family val="2"/>
      <scheme val="minor"/>
    </font>
    <font>
      <b/>
      <sz val="11"/>
      <color rgb="FFCC0066"/>
      <name val="Calibri"/>
      <family val="2"/>
      <scheme val="minor"/>
    </font>
    <font>
      <sz val="11"/>
      <color rgb="FFFF00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2113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rgb="FFFFCCFF"/>
        <bgColor theme="4" tint="0.79998168889431442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5" tint="0.79998168889431442"/>
      </top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1" fillId="0" borderId="0" xfId="0" applyNumberFormat="1" applyFont="1"/>
    <xf numFmtId="0" fontId="3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/>
    <xf numFmtId="2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3" fontId="0" fillId="0" borderId="3" xfId="0" applyNumberFormat="1" applyBorder="1"/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3" fontId="1" fillId="0" borderId="1" xfId="0" applyNumberFormat="1" applyFont="1" applyBorder="1"/>
    <xf numFmtId="0" fontId="0" fillId="4" borderId="0" xfId="0" applyFill="1"/>
    <xf numFmtId="3" fontId="0" fillId="0" borderId="1" xfId="0" applyNumberFormat="1" applyBorder="1"/>
    <xf numFmtId="0" fontId="0" fillId="0" borderId="0" xfId="0" applyAlignment="1">
      <alignment horizontal="left" indent="1"/>
    </xf>
    <xf numFmtId="3" fontId="0" fillId="0" borderId="4" xfId="0" applyNumberFormat="1" applyBorder="1"/>
    <xf numFmtId="0" fontId="0" fillId="0" borderId="4" xfId="0" applyBorder="1" applyAlignment="1">
      <alignment horizontal="left" indent="1"/>
    </xf>
    <xf numFmtId="3" fontId="1" fillId="0" borderId="4" xfId="0" applyNumberFormat="1" applyFont="1" applyBorder="1"/>
    <xf numFmtId="0" fontId="1" fillId="0" borderId="4" xfId="0" applyFont="1" applyBorder="1" applyAlignment="1">
      <alignment horizontal="left"/>
    </xf>
    <xf numFmtId="0" fontId="0" fillId="5" borderId="0" xfId="0" applyFill="1"/>
    <xf numFmtId="3" fontId="0" fillId="5" borderId="4" xfId="0" applyNumberFormat="1" applyFill="1" applyBorder="1"/>
    <xf numFmtId="0" fontId="0" fillId="5" borderId="4" xfId="0" applyFill="1" applyBorder="1" applyAlignment="1">
      <alignment horizontal="left" indent="1"/>
    </xf>
    <xf numFmtId="3" fontId="1" fillId="5" borderId="4" xfId="0" applyNumberFormat="1" applyFont="1" applyFill="1" applyBorder="1"/>
    <xf numFmtId="0" fontId="1" fillId="5" borderId="4" xfId="0" applyFont="1" applyFill="1" applyBorder="1" applyAlignment="1">
      <alignment horizontal="left"/>
    </xf>
    <xf numFmtId="3" fontId="0" fillId="0" borderId="5" xfId="0" applyNumberFormat="1" applyBorder="1"/>
    <xf numFmtId="0" fontId="0" fillId="0" borderId="5" xfId="0" applyBorder="1" applyAlignment="1">
      <alignment horizontal="left" indent="1"/>
    </xf>
    <xf numFmtId="0" fontId="0" fillId="5" borderId="5" xfId="0" applyFill="1" applyBorder="1" applyAlignment="1">
      <alignment horizontal="left" indent="1"/>
    </xf>
    <xf numFmtId="3" fontId="1" fillId="0" borderId="5" xfId="0" applyNumberFormat="1" applyFont="1" applyBorder="1"/>
    <xf numFmtId="0" fontId="1" fillId="0" borderId="5" xfId="0" applyFont="1" applyBorder="1" applyAlignment="1">
      <alignment horizontal="left"/>
    </xf>
    <xf numFmtId="3" fontId="5" fillId="6" borderId="2" xfId="0" applyNumberFormat="1" applyFont="1" applyFill="1" applyBorder="1" applyAlignment="1">
      <alignment horizontal="right"/>
    </xf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0" xfId="0" applyFont="1" applyFill="1"/>
    <xf numFmtId="0" fontId="6" fillId="0" borderId="0" xfId="0" applyFont="1"/>
    <xf numFmtId="0" fontId="2" fillId="0" borderId="0" xfId="0" applyFont="1"/>
    <xf numFmtId="0" fontId="7" fillId="0" borderId="3" xfId="0" applyFont="1" applyBorder="1" applyAlignment="1">
      <alignment vertical="top"/>
    </xf>
    <xf numFmtId="0" fontId="9" fillId="0" borderId="3" xfId="0" applyFont="1" applyBorder="1" applyAlignment="1">
      <alignment horizontal="left" vertical="top"/>
    </xf>
    <xf numFmtId="3" fontId="8" fillId="0" borderId="3" xfId="0" applyNumberFormat="1" applyFont="1" applyBorder="1" applyAlignment="1">
      <alignment vertical="top"/>
    </xf>
    <xf numFmtId="3" fontId="10" fillId="0" borderId="3" xfId="0" applyNumberFormat="1" applyFont="1" applyBorder="1" applyAlignment="1">
      <alignment vertical="top"/>
    </xf>
    <xf numFmtId="0" fontId="11" fillId="0" borderId="0" xfId="0" applyFont="1"/>
    <xf numFmtId="3" fontId="10" fillId="4" borderId="3" xfId="0" applyNumberFormat="1" applyFont="1" applyFill="1" applyBorder="1" applyAlignment="1">
      <alignment vertical="top"/>
    </xf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3" fontId="5" fillId="10" borderId="9" xfId="0" applyNumberFormat="1" applyFont="1" applyFill="1" applyBorder="1"/>
    <xf numFmtId="0" fontId="5" fillId="10" borderId="10" xfId="0" applyFont="1" applyFill="1" applyBorder="1" applyAlignment="1">
      <alignment horizontal="center"/>
    </xf>
    <xf numFmtId="3" fontId="0" fillId="11" borderId="11" xfId="0" applyNumberFormat="1" applyFill="1" applyBorder="1"/>
    <xf numFmtId="3" fontId="0" fillId="11" borderId="12" xfId="0" applyNumberFormat="1" applyFill="1" applyBorder="1"/>
    <xf numFmtId="3" fontId="0" fillId="11" borderId="13" xfId="0" applyNumberFormat="1" applyFill="1" applyBorder="1"/>
    <xf numFmtId="0" fontId="12" fillId="0" borderId="0" xfId="0" applyFont="1"/>
    <xf numFmtId="0" fontId="0" fillId="0" borderId="20" xfId="0" applyBorder="1"/>
    <xf numFmtId="164" fontId="14" fillId="0" borderId="0" xfId="0" applyNumberFormat="1" applyFont="1"/>
    <xf numFmtId="0" fontId="15" fillId="0" borderId="0" xfId="0" applyFont="1" applyAlignment="1">
      <alignment horizontal="center" vertical="center"/>
    </xf>
    <xf numFmtId="0" fontId="15" fillId="12" borderId="27" xfId="0" applyFont="1" applyFill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5" fillId="14" borderId="28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13" borderId="27" xfId="0" applyFont="1" applyFill="1" applyBorder="1" applyAlignment="1">
      <alignment horizontal="center" vertical="center"/>
    </xf>
    <xf numFmtId="0" fontId="15" fillId="15" borderId="28" xfId="0" applyFont="1" applyFill="1" applyBorder="1" applyAlignment="1">
      <alignment horizontal="center" vertical="center"/>
    </xf>
    <xf numFmtId="0" fontId="16" fillId="0" borderId="30" xfId="0" applyFont="1" applyBorder="1"/>
    <xf numFmtId="3" fontId="16" fillId="12" borderId="31" xfId="0" applyNumberFormat="1" applyFont="1" applyFill="1" applyBorder="1" applyAlignment="1">
      <alignment horizontal="center" vertical="center"/>
    </xf>
    <xf numFmtId="3" fontId="16" fillId="13" borderId="31" xfId="0" applyNumberFormat="1" applyFont="1" applyFill="1" applyBorder="1" applyAlignment="1">
      <alignment horizontal="center" vertic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12" borderId="30" xfId="0" applyNumberFormat="1" applyFont="1" applyFill="1" applyBorder="1" applyAlignment="1">
      <alignment horizontal="center" vertical="center"/>
    </xf>
    <xf numFmtId="0" fontId="16" fillId="0" borderId="33" xfId="0" applyFont="1" applyBorder="1"/>
    <xf numFmtId="3" fontId="16" fillId="0" borderId="34" xfId="0" applyNumberFormat="1" applyFont="1" applyBorder="1" applyAlignment="1">
      <alignment horizontal="center" vertical="center"/>
    </xf>
    <xf numFmtId="3" fontId="16" fillId="12" borderId="33" xfId="0" applyNumberFormat="1" applyFont="1" applyFill="1" applyBorder="1" applyAlignment="1">
      <alignment horizontal="center" vertical="center"/>
    </xf>
    <xf numFmtId="0" fontId="16" fillId="0" borderId="29" xfId="0" applyFont="1" applyBorder="1"/>
    <xf numFmtId="3" fontId="17" fillId="12" borderId="27" xfId="0" applyNumberFormat="1" applyFont="1" applyFill="1" applyBorder="1" applyAlignment="1">
      <alignment horizontal="center" vertical="center"/>
    </xf>
    <xf numFmtId="3" fontId="17" fillId="13" borderId="27" xfId="0" applyNumberFormat="1" applyFont="1" applyFill="1" applyBorder="1" applyAlignment="1">
      <alignment horizontal="center" vertical="center"/>
    </xf>
    <xf numFmtId="3" fontId="17" fillId="0" borderId="28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3" fontId="17" fillId="12" borderId="29" xfId="0" applyNumberFormat="1" applyFont="1" applyFill="1" applyBorder="1" applyAlignment="1">
      <alignment horizontal="center" vertical="center"/>
    </xf>
    <xf numFmtId="0" fontId="18" fillId="16" borderId="3" xfId="0" quotePrefix="1" applyFont="1" applyFill="1" applyBorder="1" applyAlignment="1">
      <alignment horizontal="center" vertical="center" textRotation="45"/>
    </xf>
    <xf numFmtId="0" fontId="18" fillId="16" borderId="3" xfId="0" applyFont="1" applyFill="1" applyBorder="1" applyAlignment="1">
      <alignment horizontal="center" vertical="center" textRotation="45"/>
    </xf>
    <xf numFmtId="0" fontId="17" fillId="16" borderId="0" xfId="0" applyFont="1" applyFill="1"/>
    <xf numFmtId="0" fontId="18" fillId="13" borderId="3" xfId="0" quotePrefix="1" applyFont="1" applyFill="1" applyBorder="1" applyAlignment="1">
      <alignment horizontal="center" vertical="center" textRotation="45"/>
    </xf>
    <xf numFmtId="0" fontId="18" fillId="13" borderId="3" xfId="0" applyFont="1" applyFill="1" applyBorder="1" applyAlignment="1">
      <alignment horizontal="center" vertical="center" textRotation="45"/>
    </xf>
    <xf numFmtId="0" fontId="16" fillId="13" borderId="0" xfId="0" applyFont="1" applyFill="1"/>
    <xf numFmtId="0" fontId="16" fillId="16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6" fontId="14" fillId="0" borderId="0" xfId="0" applyNumberFormat="1" applyFont="1"/>
    <xf numFmtId="166" fontId="0" fillId="0" borderId="0" xfId="0" applyNumberFormat="1"/>
    <xf numFmtId="0" fontId="0" fillId="17" borderId="0" xfId="0" applyFill="1"/>
    <xf numFmtId="165" fontId="0" fillId="0" borderId="0" xfId="0" applyNumberFormat="1"/>
    <xf numFmtId="164" fontId="16" fillId="16" borderId="0" xfId="0" applyNumberFormat="1" applyFont="1" applyFill="1"/>
    <xf numFmtId="164" fontId="0" fillId="0" borderId="0" xfId="0" applyNumberFormat="1"/>
    <xf numFmtId="164" fontId="15" fillId="13" borderId="0" xfId="0" applyNumberFormat="1" applyFont="1" applyFill="1"/>
    <xf numFmtId="164" fontId="16" fillId="13" borderId="0" xfId="0" applyNumberFormat="1" applyFont="1" applyFill="1"/>
    <xf numFmtId="0" fontId="1" fillId="0" borderId="0" xfId="0" applyFont="1"/>
    <xf numFmtId="0" fontId="16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20" fillId="16" borderId="35" xfId="0" applyNumberFormat="1" applyFont="1" applyFill="1" applyBorder="1" applyAlignment="1">
      <alignment horizontal="center"/>
    </xf>
    <xf numFmtId="164" fontId="19" fillId="13" borderId="35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5" fillId="14" borderId="23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24" xfId="0" applyFont="1" applyFill="1" applyBorder="1" applyAlignment="1">
      <alignment horizontal="center" vertical="center"/>
    </xf>
    <xf numFmtId="3" fontId="1" fillId="0" borderId="3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/>
    </xf>
    <xf numFmtId="0" fontId="9" fillId="0" borderId="3" xfId="0" applyFont="1" applyBorder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3" xfId="0" applyFont="1" applyBorder="1"/>
    <xf numFmtId="0" fontId="9" fillId="4" borderId="3" xfId="0" applyFont="1" applyFill="1" applyBorder="1" applyAlignment="1">
      <alignment horizontal="center" vertical="top"/>
    </xf>
    <xf numFmtId="0" fontId="5" fillId="6" borderId="0" xfId="0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CC0066"/>
      <color rgb="FFFFCCFF"/>
      <color rgb="FF1F177D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400"/>
              <a:t>Población Total:  </a:t>
            </a:r>
          </a:p>
        </c:rich>
      </c:tx>
      <c:layout>
        <c:manualLayout>
          <c:xMode val="edge"/>
          <c:yMode val="edge"/>
          <c:x val="0.64228761784223043"/>
          <c:y val="2.9716238149139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055953354397473"/>
          <c:y val="0.11242143908560442"/>
          <c:w val="0.83961586037792868"/>
          <c:h val="0.779086699528413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Piramide!$B$40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>
              <a:softEdge rad="0"/>
            </a:effectLst>
            <a:scene3d>
              <a:camera prst="orthographicFront"/>
              <a:lightRig rig="threePt" dir="t"/>
            </a:scene3d>
          </c:spPr>
          <c:invertIfNegative val="0"/>
          <c:dLbls>
            <c:numFmt formatCode="#,##0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Piramide!$A$41:$A$59</c:f>
              <c:strCache>
                <c:ptCount val="19"/>
                <c:pt idx="0">
                  <c:v>Menores de 1</c:v>
                </c:pt>
                <c:pt idx="1">
                  <c:v>1 a 4</c:v>
                </c:pt>
                <c:pt idx="2">
                  <c:v>5 a 9</c:v>
                </c:pt>
                <c:pt idx="3">
                  <c:v>10 a 14</c:v>
                </c:pt>
                <c:pt idx="4">
                  <c:v>15 a 19</c:v>
                </c:pt>
                <c:pt idx="5">
                  <c:v>20 a 24</c:v>
                </c:pt>
                <c:pt idx="6">
                  <c:v>25 a 29</c:v>
                </c:pt>
                <c:pt idx="7">
                  <c:v>30 a 34</c:v>
                </c:pt>
                <c:pt idx="8">
                  <c:v>35 a 39</c:v>
                </c:pt>
                <c:pt idx="9">
                  <c:v>40 a 44</c:v>
                </c:pt>
                <c:pt idx="10">
                  <c:v>45 a 49</c:v>
                </c:pt>
                <c:pt idx="11">
                  <c:v>50 a 54</c:v>
                </c:pt>
                <c:pt idx="12">
                  <c:v>55 a 59</c:v>
                </c:pt>
                <c:pt idx="13">
                  <c:v>60 a 64</c:v>
                </c:pt>
                <c:pt idx="14">
                  <c:v>65 a 69</c:v>
                </c:pt>
                <c:pt idx="15">
                  <c:v>70 a 74</c:v>
                </c:pt>
                <c:pt idx="16">
                  <c:v>75 a 79</c:v>
                </c:pt>
                <c:pt idx="17">
                  <c:v>80 a 84</c:v>
                </c:pt>
                <c:pt idx="18">
                  <c:v>85 y más</c:v>
                </c:pt>
              </c:strCache>
            </c:strRef>
          </c:cat>
          <c:val>
            <c:numRef>
              <c:f>Piramide!$B$41:$B$59</c:f>
              <c:numCache>
                <c:formatCode>#,##0</c:formatCode>
                <c:ptCount val="19"/>
                <c:pt idx="0">
                  <c:v>-66168</c:v>
                </c:pt>
                <c:pt idx="1">
                  <c:v>-263541</c:v>
                </c:pt>
                <c:pt idx="2">
                  <c:v>-327056</c:v>
                </c:pt>
                <c:pt idx="3">
                  <c:v>-314072</c:v>
                </c:pt>
                <c:pt idx="4">
                  <c:v>-290817</c:v>
                </c:pt>
                <c:pt idx="5">
                  <c:v>-261254</c:v>
                </c:pt>
                <c:pt idx="6">
                  <c:v>-241499</c:v>
                </c:pt>
                <c:pt idx="7">
                  <c:v>-225393</c:v>
                </c:pt>
                <c:pt idx="8">
                  <c:v>-192736</c:v>
                </c:pt>
                <c:pt idx="9">
                  <c:v>-165008</c:v>
                </c:pt>
                <c:pt idx="10">
                  <c:v>-147759</c:v>
                </c:pt>
                <c:pt idx="11">
                  <c:v>-131345</c:v>
                </c:pt>
                <c:pt idx="12">
                  <c:v>-109158</c:v>
                </c:pt>
                <c:pt idx="13">
                  <c:v>-88581</c:v>
                </c:pt>
                <c:pt idx="14">
                  <c:v>-66720</c:v>
                </c:pt>
                <c:pt idx="15">
                  <c:v>-46442</c:v>
                </c:pt>
                <c:pt idx="16">
                  <c:v>-30623</c:v>
                </c:pt>
                <c:pt idx="17">
                  <c:v>-18583</c:v>
                </c:pt>
                <c:pt idx="18">
                  <c:v>-15705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7-4D67-A40C-C1DEE532A2DF}"/>
            </c:ext>
          </c:extLst>
        </c:ser>
        <c:ser>
          <c:idx val="1"/>
          <c:order val="1"/>
          <c:tx>
            <c:strRef>
              <c:f>Piramide!$C$40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FFCCFF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s-MX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Piramide!$A$41:$A$59</c:f>
              <c:strCache>
                <c:ptCount val="19"/>
                <c:pt idx="0">
                  <c:v>Menores de 1</c:v>
                </c:pt>
                <c:pt idx="1">
                  <c:v>1 a 4</c:v>
                </c:pt>
                <c:pt idx="2">
                  <c:v>5 a 9</c:v>
                </c:pt>
                <c:pt idx="3">
                  <c:v>10 a 14</c:v>
                </c:pt>
                <c:pt idx="4">
                  <c:v>15 a 19</c:v>
                </c:pt>
                <c:pt idx="5">
                  <c:v>20 a 24</c:v>
                </c:pt>
                <c:pt idx="6">
                  <c:v>25 a 29</c:v>
                </c:pt>
                <c:pt idx="7">
                  <c:v>30 a 34</c:v>
                </c:pt>
                <c:pt idx="8">
                  <c:v>35 a 39</c:v>
                </c:pt>
                <c:pt idx="9">
                  <c:v>40 a 44</c:v>
                </c:pt>
                <c:pt idx="10">
                  <c:v>45 a 49</c:v>
                </c:pt>
                <c:pt idx="11">
                  <c:v>50 a 54</c:v>
                </c:pt>
                <c:pt idx="12">
                  <c:v>55 a 59</c:v>
                </c:pt>
                <c:pt idx="13">
                  <c:v>60 a 64</c:v>
                </c:pt>
                <c:pt idx="14">
                  <c:v>65 a 69</c:v>
                </c:pt>
                <c:pt idx="15">
                  <c:v>70 a 74</c:v>
                </c:pt>
                <c:pt idx="16">
                  <c:v>75 a 79</c:v>
                </c:pt>
                <c:pt idx="17">
                  <c:v>80 a 84</c:v>
                </c:pt>
                <c:pt idx="18">
                  <c:v>85 y más</c:v>
                </c:pt>
              </c:strCache>
            </c:strRef>
          </c:cat>
          <c:val>
            <c:numRef>
              <c:f>Piramide!$C$41:$C$59</c:f>
              <c:numCache>
                <c:formatCode>#,##0</c:formatCode>
                <c:ptCount val="19"/>
                <c:pt idx="0">
                  <c:v>62232</c:v>
                </c:pt>
                <c:pt idx="1">
                  <c:v>247713</c:v>
                </c:pt>
                <c:pt idx="2">
                  <c:v>309157</c:v>
                </c:pt>
                <c:pt idx="3">
                  <c:v>299352</c:v>
                </c:pt>
                <c:pt idx="4">
                  <c:v>280098</c:v>
                </c:pt>
                <c:pt idx="5">
                  <c:v>259134</c:v>
                </c:pt>
                <c:pt idx="6">
                  <c:v>246688</c:v>
                </c:pt>
                <c:pt idx="7">
                  <c:v>236965</c:v>
                </c:pt>
                <c:pt idx="8">
                  <c:v>212419</c:v>
                </c:pt>
                <c:pt idx="9">
                  <c:v>188075</c:v>
                </c:pt>
                <c:pt idx="10">
                  <c:v>166470</c:v>
                </c:pt>
                <c:pt idx="11">
                  <c:v>142864</c:v>
                </c:pt>
                <c:pt idx="12">
                  <c:v>116246</c:v>
                </c:pt>
                <c:pt idx="13">
                  <c:v>92954</c:v>
                </c:pt>
                <c:pt idx="14">
                  <c:v>69694</c:v>
                </c:pt>
                <c:pt idx="15">
                  <c:v>48885</c:v>
                </c:pt>
                <c:pt idx="16">
                  <c:v>32951</c:v>
                </c:pt>
                <c:pt idx="17">
                  <c:v>20995</c:v>
                </c:pt>
                <c:pt idx="18">
                  <c:v>17957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7-4D67-A40C-C1DEE532A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"/>
        <c:overlap val="100"/>
        <c:axId val="94980352"/>
        <c:axId val="94998912"/>
      </c:barChart>
      <c:catAx>
        <c:axId val="9498035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s-MX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Grupo Etareo</a:t>
                </a:r>
              </a:p>
            </c:rich>
          </c:tx>
          <c:layout>
            <c:manualLayout>
              <c:xMode val="edge"/>
              <c:yMode val="edge"/>
              <c:x val="1.0524774656563648E-2"/>
              <c:y val="5.85976143225999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s-MX"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98912"/>
        <c:crosses val="autoZero"/>
        <c:auto val="1"/>
        <c:lblAlgn val="ctr"/>
        <c:lblOffset val="100"/>
        <c:tickLblSkip val="1"/>
        <c:noMultiLvlLbl val="0"/>
      </c:catAx>
      <c:valAx>
        <c:axId val="94998912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#,##0;#,##0" sourceLinked="0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498035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/>
          </a:solidFill>
        </a:ln>
        <a:effectLst>
          <a:glow>
            <a:schemeClr val="accent1"/>
          </a:glow>
          <a:outerShdw blurRad="114300" dist="88900" dir="1920000" algn="ctr" rotWithShape="0">
            <a:schemeClr val="bg1">
              <a:lumMod val="50000"/>
              <a:alpha val="86000"/>
            </a:schemeClr>
          </a:outerShdw>
        </a:effec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3187556456714447"/>
          <c:y val="5.4132898021893722E-2"/>
          <c:w val="0.54329466882871169"/>
          <c:h val="6.2111047094722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6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89" l="0.70000000000000062" r="0.70000000000000062" t="0.75000000000000089" header="0.30000000000000032" footer="0.30000000000000032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4</xdr:row>
      <xdr:rowOff>161925</xdr:rowOff>
    </xdr:from>
    <xdr:to>
      <xdr:col>13</xdr:col>
      <xdr:colOff>729841</xdr:colOff>
      <xdr:row>29</xdr:row>
      <xdr:rowOff>78942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5627608-4BF7-42C3-8B9E-2F472649E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171450</xdr:colOff>
      <xdr:row>1</xdr:row>
      <xdr:rowOff>76200</xdr:rowOff>
    </xdr:from>
    <xdr:to>
      <xdr:col>7</xdr:col>
      <xdr:colOff>44739</xdr:colOff>
      <xdr:row>3</xdr:row>
      <xdr:rowOff>177517</xdr:rowOff>
    </xdr:to>
    <xdr:pic>
      <xdr:nvPicPr>
        <xdr:cNvPr id="8" name="11 Imagen">
          <a:extLst>
            <a:ext uri="{FF2B5EF4-FFF2-40B4-BE49-F238E27FC236}">
              <a16:creationId xmlns:a16="http://schemas.microsoft.com/office/drawing/2014/main" id="{B7E63C31-45B8-4E7E-AA9F-83C244857B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4352925" y="266700"/>
          <a:ext cx="1397289" cy="6347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619125</xdr:colOff>
      <xdr:row>1</xdr:row>
      <xdr:rowOff>85725</xdr:rowOff>
    </xdr:from>
    <xdr:to>
      <xdr:col>13</xdr:col>
      <xdr:colOff>595313</xdr:colOff>
      <xdr:row>3</xdr:row>
      <xdr:rowOff>53251</xdr:rowOff>
    </xdr:to>
    <xdr:pic>
      <xdr:nvPicPr>
        <xdr:cNvPr id="9" name="10 Imagen">
          <a:extLst>
            <a:ext uri="{FF2B5EF4-FFF2-40B4-BE49-F238E27FC236}">
              <a16:creationId xmlns:a16="http://schemas.microsoft.com/office/drawing/2014/main" id="{42274365-CC8E-4B99-9C2B-47F88A848908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9372600" y="276225"/>
          <a:ext cx="1500188" cy="5009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12</xdr:col>
      <xdr:colOff>333375</xdr:colOff>
      <xdr:row>5</xdr:row>
      <xdr:rowOff>57150</xdr:rowOff>
    </xdr:from>
    <xdr:to>
      <xdr:col>13</xdr:col>
      <xdr:colOff>485774</xdr:colOff>
      <xdr:row>6</xdr:row>
      <xdr:rowOff>149062</xdr:rowOff>
    </xdr:to>
    <xdr:sp macro="" textlink="D25">
      <xdr:nvSpPr>
        <xdr:cNvPr id="11" name="4 CuadroTexto">
          <a:extLst>
            <a:ext uri="{FF2B5EF4-FFF2-40B4-BE49-F238E27FC236}">
              <a16:creationId xmlns:a16="http://schemas.microsoft.com/office/drawing/2014/main" id="{62BC6BC7-00E6-4D1D-8B53-5B443A0D9C4D}"/>
            </a:ext>
          </a:extLst>
        </xdr:cNvPr>
        <xdr:cNvSpPr txBox="1"/>
      </xdr:nvSpPr>
      <xdr:spPr>
        <a:xfrm>
          <a:off x="10610850" y="1219200"/>
          <a:ext cx="914399" cy="282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C3A76A7-94D6-43BB-8F91-92E8C4CA8FC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6,053,309</a:t>
          </a:fld>
          <a:endParaRPr lang="es-MX" sz="2400" b="1"/>
        </a:p>
      </xdr:txBody>
    </xdr:sp>
    <xdr:clientData/>
  </xdr:twoCellAnchor>
  <xdr:twoCellAnchor>
    <xdr:from>
      <xdr:col>6</xdr:col>
      <xdr:colOff>200025</xdr:colOff>
      <xdr:row>5</xdr:row>
      <xdr:rowOff>85725</xdr:rowOff>
    </xdr:from>
    <xdr:to>
      <xdr:col>10</xdr:col>
      <xdr:colOff>492510</xdr:colOff>
      <xdr:row>6</xdr:row>
      <xdr:rowOff>186893</xdr:rowOff>
    </xdr:to>
    <xdr:sp macro="" textlink="Q6">
      <xdr:nvSpPr>
        <xdr:cNvPr id="13" name="7 CuadroTexto">
          <a:extLst>
            <a:ext uri="{FF2B5EF4-FFF2-40B4-BE49-F238E27FC236}">
              <a16:creationId xmlns:a16="http://schemas.microsoft.com/office/drawing/2014/main" id="{664719E0-158D-4ED2-9D50-D7278DECF08D}"/>
            </a:ext>
          </a:extLst>
        </xdr:cNvPr>
        <xdr:cNvSpPr txBox="1"/>
      </xdr:nvSpPr>
      <xdr:spPr>
        <a:xfrm>
          <a:off x="5905500" y="1247775"/>
          <a:ext cx="3340485" cy="29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FAE891-3868-43F6-9140-F3486C565985}" type="TxLink">
            <a:rPr lang="en-US" sz="1400" b="1" i="0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CHIAPAS</a:t>
          </a:fld>
          <a:endParaRPr lang="es-MX" sz="1800" b="1">
            <a:solidFill>
              <a:srgbClr val="00206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0.01041</cdr:x>
      <cdr:y>0.96956</cdr:y>
    </cdr:from>
    <cdr:to>
      <cdr:x>0.42281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0312" y="4525179"/>
          <a:ext cx="2785467" cy="142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r>
            <a:rPr lang="es-MX" sz="800" b="1"/>
            <a:t>Fuente: Proyección</a:t>
          </a:r>
          <a:r>
            <a:rPr lang="es-MX" sz="800" b="1" baseline="0"/>
            <a:t> de Población   CONAPO - DGIS</a:t>
          </a:r>
          <a:endParaRPr lang="es-MX" sz="800" b="1"/>
        </a:p>
      </cdr:txBody>
    </cdr:sp>
  </cdr:relSizeAnchor>
  <cdr:relSizeAnchor xmlns:cdr="http://schemas.openxmlformats.org/drawingml/2006/chartDrawing">
    <cdr:from>
      <cdr:x>0.24049</cdr:x>
      <cdr:y>0.15142</cdr:y>
    </cdr:from>
    <cdr:to>
      <cdr:x>0.30627</cdr:x>
      <cdr:y>0.34042</cdr:y>
    </cdr:to>
    <cdr:pic>
      <cdr:nvPicPr>
        <cdr:cNvPr id="4" name="Picture 2">
          <a:extLst xmlns:a="http://schemas.openxmlformats.org/drawingml/2006/main">
            <a:ext uri="{FF2B5EF4-FFF2-40B4-BE49-F238E27FC236}">
              <a16:creationId xmlns:a16="http://schemas.microsoft.com/office/drawing/2014/main" id="{71CAC709-6EE3-409B-A6F5-52E5620553C5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26487" y="707916"/>
          <a:ext cx="444889" cy="8836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0.77052</cdr:x>
      <cdr:y>0.14602</cdr:y>
    </cdr:from>
    <cdr:to>
      <cdr:x>0.83367</cdr:x>
      <cdr:y>0.33168</cdr:y>
    </cdr:to>
    <cdr:pic>
      <cdr:nvPicPr>
        <cdr:cNvPr id="5" name="Picture 3">
          <a:extLst xmlns:a="http://schemas.openxmlformats.org/drawingml/2006/main">
            <a:ext uri="{FF2B5EF4-FFF2-40B4-BE49-F238E27FC236}">
              <a16:creationId xmlns:a16="http://schemas.microsoft.com/office/drawing/2014/main" id="{CC74AB33-39ED-47E3-8E84-9605A4F903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211240" y="682653"/>
          <a:ext cx="427101" cy="867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0.21327</cdr:x>
      <cdr:y>0.45935</cdr:y>
    </cdr:from>
    <cdr:to>
      <cdr:x>0.33957</cdr:x>
      <cdr:y>0.65447</cdr:y>
    </cdr:to>
    <cdr:sp macro="" textlink="">
      <cdr:nvSpPr>
        <cdr:cNvPr id="7" name="6 CuadroTexto"/>
        <cdr:cNvSpPr txBox="1"/>
      </cdr:nvSpPr>
      <cdr:spPr>
        <a:xfrm xmlns:a="http://schemas.openxmlformats.org/drawingml/2006/main">
          <a:off x="1544110" y="2152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0.22281</cdr:x>
      <cdr:y>0.34573</cdr:y>
    </cdr:from>
    <cdr:to>
      <cdr:x>0.32403</cdr:x>
      <cdr:y>0.39309</cdr:y>
    </cdr:to>
    <cdr:sp macro="" textlink="">
      <cdr:nvSpPr>
        <cdr:cNvPr id="9" name="5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6000000}"/>
            </a:ext>
          </a:extLst>
        </cdr:cNvPr>
        <cdr:cNvSpPr txBox="1"/>
      </cdr:nvSpPr>
      <cdr:spPr>
        <a:xfrm xmlns:a="http://schemas.openxmlformats.org/drawingml/2006/main">
          <a:off x="1508125" y="1634332"/>
          <a:ext cx="685152" cy="2238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0FB2849-D973-4014-B5B9-FF04DAED653A}" type="TxLink">
            <a:rPr lang="es-MX" sz="1100" b="1" i="0" u="none" strike="noStrike">
              <a:solidFill>
                <a:srgbClr val="000000"/>
              </a:solidFill>
              <a:latin typeface="Calibri"/>
            </a:rPr>
            <a:pPr algn="r"/>
            <a:t>49.57%</a:t>
          </a:fld>
          <a:endParaRPr lang="es-MX" sz="1100" b="1"/>
        </a:p>
      </cdr:txBody>
    </cdr:sp>
  </cdr:relSizeAnchor>
  <cdr:relSizeAnchor xmlns:cdr="http://schemas.openxmlformats.org/drawingml/2006/chartDrawing">
    <cdr:from>
      <cdr:x>0.7453</cdr:x>
      <cdr:y>0.34321</cdr:y>
    </cdr:from>
    <cdr:to>
      <cdr:x>0.85061</cdr:x>
      <cdr:y>0.39107</cdr:y>
    </cdr:to>
    <cdr:sp macro="" textlink="">
      <cdr:nvSpPr>
        <cdr:cNvPr id="10" name="6 CuadroTexto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7000000}"/>
            </a:ext>
          </a:extLst>
        </cdr:cNvPr>
        <cdr:cNvSpPr txBox="1"/>
      </cdr:nvSpPr>
      <cdr:spPr>
        <a:xfrm xmlns:a="http://schemas.openxmlformats.org/drawingml/2006/main">
          <a:off x="5044714" y="1622425"/>
          <a:ext cx="712794" cy="2262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D86C60-78EE-450E-82EF-EE924A727546}" type="TxLink">
            <a:rPr lang="es-MX" sz="1100" b="1" i="0" u="none" strike="noStrike">
              <a:solidFill>
                <a:srgbClr val="000000"/>
              </a:solidFill>
              <a:latin typeface="Calibri"/>
            </a:rPr>
            <a:pPr algn="r"/>
            <a:t>50.43%</a:t>
          </a:fld>
          <a:endParaRPr lang="es-MX" sz="1100" b="1"/>
        </a:p>
      </cdr:txBody>
    </cdr:sp>
  </cdr:relSizeAnchor>
  <cdr:relSizeAnchor xmlns:cdr="http://schemas.openxmlformats.org/drawingml/2006/chartDrawing">
    <cdr:from>
      <cdr:x>0.57634</cdr:x>
      <cdr:y>0.96956</cdr:y>
    </cdr:from>
    <cdr:to>
      <cdr:x>0.98874</cdr:x>
      <cdr:y>1</cdr:y>
    </cdr:to>
    <cdr:sp macro="" textlink="">
      <cdr:nvSpPr>
        <cdr:cNvPr id="11" name="1 CuadroTexto">
          <a:extLst xmlns:a="http://schemas.openxmlformats.org/drawingml/2006/main">
            <a:ext uri="{FF2B5EF4-FFF2-40B4-BE49-F238E27FC236}">
              <a16:creationId xmlns:a16="http://schemas.microsoft.com/office/drawing/2014/main" id="{B308CCEB-1EF1-4967-89F0-398AE30CF2C1}"/>
            </a:ext>
          </a:extLst>
        </cdr:cNvPr>
        <cdr:cNvSpPr txBox="1"/>
      </cdr:nvSpPr>
      <cdr:spPr>
        <a:xfrm xmlns:a="http://schemas.openxmlformats.org/drawingml/2006/main">
          <a:off x="3901083" y="4583248"/>
          <a:ext cx="2791408" cy="143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s-MX" sz="800" b="1"/>
            <a:t>Diseño: Sistemas de Información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161925</xdr:rowOff>
    </xdr:from>
    <xdr:to>
      <xdr:col>2</xdr:col>
      <xdr:colOff>1006764</xdr:colOff>
      <xdr:row>3</xdr:row>
      <xdr:rowOff>63217</xdr:rowOff>
    </xdr:to>
    <xdr:pic>
      <xdr:nvPicPr>
        <xdr:cNvPr id="4" name="11 Imagen">
          <a:extLst>
            <a:ext uri="{FF2B5EF4-FFF2-40B4-BE49-F238E27FC236}">
              <a16:creationId xmlns:a16="http://schemas.microsoft.com/office/drawing/2014/main" id="{C82F1FD7-D80B-4019-ADAB-B2427759C8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133475" y="161925"/>
          <a:ext cx="1397289" cy="6347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352425</xdr:colOff>
      <xdr:row>0</xdr:row>
      <xdr:rowOff>276225</xdr:rowOff>
    </xdr:from>
    <xdr:to>
      <xdr:col>9</xdr:col>
      <xdr:colOff>328613</xdr:colOff>
      <xdr:row>3</xdr:row>
      <xdr:rowOff>43726</xdr:rowOff>
    </xdr:to>
    <xdr:pic>
      <xdr:nvPicPr>
        <xdr:cNvPr id="5" name="10 Imagen">
          <a:extLst>
            <a:ext uri="{FF2B5EF4-FFF2-40B4-BE49-F238E27FC236}">
              <a16:creationId xmlns:a16="http://schemas.microsoft.com/office/drawing/2014/main" id="{E5AF3F88-AF34-4CA7-8615-570BD0D44A26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6581775" y="276225"/>
          <a:ext cx="1500188" cy="5009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323849</xdr:colOff>
      <xdr:row>5</xdr:row>
      <xdr:rowOff>26075</xdr:rowOff>
    </xdr:from>
    <xdr:ext cx="7981951" cy="133776"/>
    <xdr:pic>
      <xdr:nvPicPr>
        <xdr:cNvPr id="2" name="1 Imagen">
          <a:extLst>
            <a:ext uri="{FF2B5EF4-FFF2-40B4-BE49-F238E27FC236}">
              <a16:creationId xmlns:a16="http://schemas.microsoft.com/office/drawing/2014/main" id="{2A77E8A8-A9FD-4A53-B1DB-1B3A0E927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5455" b="2352"/>
        <a:stretch/>
      </xdr:blipFill>
      <xdr:spPr>
        <a:xfrm>
          <a:off x="1085849" y="978575"/>
          <a:ext cx="7981951" cy="133776"/>
        </a:xfrm>
        <a:prstGeom prst="rect">
          <a:avLst/>
        </a:prstGeom>
      </xdr:spPr>
    </xdr:pic>
    <xdr:clientData/>
  </xdr:oneCellAnchor>
  <xdr:oneCellAnchor>
    <xdr:from>
      <xdr:col>10</xdr:col>
      <xdr:colOff>142875</xdr:colOff>
      <xdr:row>1</xdr:row>
      <xdr:rowOff>190500</xdr:rowOff>
    </xdr:from>
    <xdr:ext cx="1550995" cy="530363"/>
    <xdr:pic>
      <xdr:nvPicPr>
        <xdr:cNvPr id="3" name="4 Imagen">
          <a:extLst>
            <a:ext uri="{FF2B5EF4-FFF2-40B4-BE49-F238E27FC236}">
              <a16:creationId xmlns:a16="http://schemas.microsoft.com/office/drawing/2014/main" id="{AB663AE9-F58A-48F7-B1F2-BF5A192242B2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35" r="6113" b="19220"/>
        <a:stretch/>
      </xdr:blipFill>
      <xdr:spPr bwMode="auto">
        <a:xfrm>
          <a:off x="7762875" y="381000"/>
          <a:ext cx="1550995" cy="5303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495300</xdr:colOff>
      <xdr:row>1</xdr:row>
      <xdr:rowOff>123825</xdr:rowOff>
    </xdr:from>
    <xdr:ext cx="1391516" cy="620285"/>
    <xdr:pic>
      <xdr:nvPicPr>
        <xdr:cNvPr id="4" name="5 Imagen">
          <a:extLst>
            <a:ext uri="{FF2B5EF4-FFF2-40B4-BE49-F238E27FC236}">
              <a16:creationId xmlns:a16="http://schemas.microsoft.com/office/drawing/2014/main" id="{90C4E536-44F4-4C53-B672-0993A2210C2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98" t="4273" r="8644" b="5963"/>
        <a:stretch>
          <a:fillRect/>
        </a:stretch>
      </xdr:blipFill>
      <xdr:spPr bwMode="auto">
        <a:xfrm>
          <a:off x="1257300" y="314325"/>
          <a:ext cx="1391516" cy="6202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co Arreola" refreshedDate="45197.525267129633" createdVersion="6" refreshedVersion="6" minRefreshableVersion="3" recordCount="4712" xr:uid="{00000000-000A-0000-FFFF-FFFF05000000}">
  <cacheSource type="worksheet">
    <worksheetSource ref="A1:E4713" sheet="Fuente"/>
  </cacheSource>
  <cacheFields count="5">
    <cacheField name="Derechoab." numFmtId="0">
      <sharedItems count="2">
        <s v="Con_Derecho"/>
        <s v="Sin_Derecho"/>
      </sharedItems>
    </cacheField>
    <cacheField name="Municipio" numFmtId="0">
      <sharedItems count="124">
        <s v="Acacoyagua"/>
        <s v="Acala"/>
        <s v="Acapetahua"/>
        <s v="Aldama"/>
        <s v="Altamirano"/>
        <s v="Amatán"/>
        <s v="Amatenango de la Frontera"/>
        <s v="Amatenango del Valle"/>
        <s v="Angel Albino Corzo"/>
        <s v="Arriaga"/>
        <s v="Bejucal de Ocampo"/>
        <s v="Bella Vista"/>
        <s v="Benemérito de las Américas"/>
        <s v="Berriozábal"/>
        <s v="Bochil"/>
        <s v="Cacahoatán"/>
        <s v="Capitán Luis Ángel Vidal"/>
        <s v="Catazajá"/>
        <s v="Chalchihuitán"/>
        <s v="Chamula"/>
        <s v="Chanal"/>
        <s v="Chapultenango"/>
        <s v="Chenalhó"/>
        <s v="Chiapa de Corzo"/>
        <s v="Chiapilla"/>
        <s v="Chicoasén"/>
        <s v="Chicomuselo"/>
        <s v="Chilón"/>
        <s v="Cintalapa"/>
        <s v="Coapilla"/>
        <s v="Comitán de Domínguez"/>
        <s v="Copainalá"/>
        <s v="El Bosque"/>
        <s v="El Parral"/>
        <s v="El Porvenir"/>
        <s v="Emiliano Zapata"/>
        <s v="Escuintla"/>
        <s v="Francisco León"/>
        <s v="Frontera Comalapa"/>
        <s v="Frontera Hidalgo"/>
        <s v="Honduras de la Sierra"/>
        <s v="Huehuetán"/>
        <s v="Huitiupán"/>
        <s v="Huixtán"/>
        <s v="Huixtla"/>
        <s v="Ixhuatán"/>
        <s v="Ixtacomitán"/>
        <s v="Ixtapa"/>
        <s v="Ixtapangajoya"/>
        <s v="Jiquipilas"/>
        <s v="Jitotol"/>
        <s v="Juárez"/>
        <s v="La Concordia"/>
        <s v="La Grandeza"/>
        <s v="La Independencia"/>
        <s v="La Libertad"/>
        <s v="La Trinitaria"/>
        <s v="Larráinzar"/>
        <s v="Las Margaritas"/>
        <s v="Las Rosas"/>
        <s v="Mapastepec"/>
        <s v="Maravilla Tenejapa"/>
        <s v="Marqués de Comillas"/>
        <s v="Mazapa de Madero"/>
        <s v="Mazatán"/>
        <s v="Metapa"/>
        <s v="Mezcalapa"/>
        <s v="Mitontic"/>
        <s v="Montecristo de Guerrero"/>
        <s v="Motozintla"/>
        <s v="Nicolás Ruíz"/>
        <s v="Ocosingo"/>
        <s v="Ocotepec"/>
        <s v="Ocozocoautla de Espinosa"/>
        <s v="Ostuacán"/>
        <s v="Osumacinta"/>
        <s v="Oxchuc"/>
        <s v="Palenque"/>
        <s v="Pantelhó"/>
        <s v="Pantepec"/>
        <s v="Pichucalco"/>
        <s v="Pijijiapan"/>
        <s v="Pueblo Nuevo Solistahuacán"/>
        <s v="Rayón"/>
        <s v="Reforma"/>
        <s v="Rincón Chamula San Pedro"/>
        <s v="Sabanilla"/>
        <s v="Salto de Agua"/>
        <s v="San Andrés Duraznal"/>
        <s v="San Cristóbal de las Casas"/>
        <s v="San Fernando"/>
        <s v="San Juan Cancuc"/>
        <s v="San Lucas"/>
        <s v="Santiago el Pinar"/>
        <s v="Siltepec"/>
        <s v="Simojovel"/>
        <s v="Sitalá"/>
        <s v="Socoltenango"/>
        <s v="Solosuchiapa"/>
        <s v="Soyaló"/>
        <s v="Suchiapa"/>
        <s v="Suchiate"/>
        <s v="Sunuapa"/>
        <s v="Tapachula"/>
        <s v="Tapalapa"/>
        <s v="Tapilula"/>
        <s v="Tecpatán"/>
        <s v="Tenejapa"/>
        <s v="Teopisca"/>
        <s v="Tila"/>
        <s v="Tonalá"/>
        <s v="Totolapa"/>
        <s v="Tumbalá"/>
        <s v="Tuxtla Chico"/>
        <s v="Tuxtla Gutiérrez"/>
        <s v="Tuzantán"/>
        <s v="Tzimol"/>
        <s v="Unión Juárez"/>
        <s v="Venustiano Carranza"/>
        <s v="Villa Comaltitlán"/>
        <s v="Villa Corzo"/>
        <s v="Villaflores"/>
        <s v="Yajalón"/>
        <s v="Zinacantán"/>
      </sharedItems>
    </cacheField>
    <cacheField name="Edad" numFmtId="0">
      <sharedItems count="20">
        <s v="- de 1"/>
        <s v="1 a 4"/>
        <s v="5 a 9"/>
        <s v="10 a 14"/>
        <s v="15 a 19"/>
        <s v="20 a 24"/>
        <s v="25 a 29"/>
        <s v="30 a 34"/>
        <s v="35 a 39"/>
        <s v="40 a 44"/>
        <s v="45 a 49"/>
        <s v="50 a 54"/>
        <s v="55 a 59"/>
        <s v="60 a 64"/>
        <s v="65 a 69"/>
        <s v="70 a 74"/>
        <s v="75 a 79"/>
        <s v="80 a 84"/>
        <s v="85 y más"/>
        <s v="Menores de 1" u="1"/>
      </sharedItems>
    </cacheField>
    <cacheField name="Hombres" numFmtId="0">
      <sharedItems containsSemiMixedTypes="0" containsString="0" containsNumber="1" containsInteger="1" minValue="1" maxValue="28482"/>
    </cacheField>
    <cacheField name="Mujeres" numFmtId="0">
      <sharedItems containsSemiMixedTypes="0" containsString="0" containsNumber="1" containsInteger="1" minValue="2" maxValue="274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12">
  <r>
    <x v="0"/>
    <x v="0"/>
    <x v="0"/>
    <n v="41"/>
    <n v="37"/>
  </r>
  <r>
    <x v="0"/>
    <x v="0"/>
    <x v="1"/>
    <n v="170"/>
    <n v="153"/>
  </r>
  <r>
    <x v="0"/>
    <x v="0"/>
    <x v="2"/>
    <n v="215"/>
    <n v="189"/>
  </r>
  <r>
    <x v="0"/>
    <x v="0"/>
    <x v="3"/>
    <n v="204"/>
    <n v="182"/>
  </r>
  <r>
    <x v="0"/>
    <x v="0"/>
    <x v="4"/>
    <n v="172"/>
    <n v="158"/>
  </r>
  <r>
    <x v="0"/>
    <x v="0"/>
    <x v="5"/>
    <n v="162"/>
    <n v="154"/>
  </r>
  <r>
    <x v="0"/>
    <x v="0"/>
    <x v="6"/>
    <n v="161"/>
    <n v="165"/>
  </r>
  <r>
    <x v="0"/>
    <x v="0"/>
    <x v="7"/>
    <n v="174"/>
    <n v="178"/>
  </r>
  <r>
    <x v="0"/>
    <x v="0"/>
    <x v="8"/>
    <n v="144"/>
    <n v="163"/>
  </r>
  <r>
    <x v="0"/>
    <x v="0"/>
    <x v="9"/>
    <n v="131"/>
    <n v="157"/>
  </r>
  <r>
    <x v="0"/>
    <x v="0"/>
    <x v="10"/>
    <n v="130"/>
    <n v="154"/>
  </r>
  <r>
    <x v="0"/>
    <x v="0"/>
    <x v="11"/>
    <n v="120"/>
    <n v="137"/>
  </r>
  <r>
    <x v="0"/>
    <x v="0"/>
    <x v="12"/>
    <n v="98"/>
    <n v="109"/>
  </r>
  <r>
    <x v="0"/>
    <x v="0"/>
    <x v="13"/>
    <n v="80"/>
    <n v="89"/>
  </r>
  <r>
    <x v="0"/>
    <x v="0"/>
    <x v="14"/>
    <n v="61"/>
    <n v="65"/>
  </r>
  <r>
    <x v="0"/>
    <x v="0"/>
    <x v="15"/>
    <n v="42"/>
    <n v="45"/>
  </r>
  <r>
    <x v="0"/>
    <x v="0"/>
    <x v="16"/>
    <n v="29"/>
    <n v="31"/>
  </r>
  <r>
    <x v="0"/>
    <x v="0"/>
    <x v="17"/>
    <n v="18"/>
    <n v="20"/>
  </r>
  <r>
    <x v="0"/>
    <x v="0"/>
    <x v="18"/>
    <n v="13"/>
    <n v="15"/>
  </r>
  <r>
    <x v="0"/>
    <x v="1"/>
    <x v="0"/>
    <n v="48"/>
    <n v="43"/>
  </r>
  <r>
    <x v="0"/>
    <x v="1"/>
    <x v="1"/>
    <n v="200"/>
    <n v="180"/>
  </r>
  <r>
    <x v="0"/>
    <x v="1"/>
    <x v="2"/>
    <n v="254"/>
    <n v="223"/>
  </r>
  <r>
    <x v="0"/>
    <x v="1"/>
    <x v="3"/>
    <n v="240"/>
    <n v="214"/>
  </r>
  <r>
    <x v="0"/>
    <x v="1"/>
    <x v="4"/>
    <n v="202"/>
    <n v="186"/>
  </r>
  <r>
    <x v="0"/>
    <x v="1"/>
    <x v="5"/>
    <n v="191"/>
    <n v="182"/>
  </r>
  <r>
    <x v="0"/>
    <x v="1"/>
    <x v="6"/>
    <n v="190"/>
    <n v="194"/>
  </r>
  <r>
    <x v="0"/>
    <x v="1"/>
    <x v="7"/>
    <n v="200"/>
    <n v="209"/>
  </r>
  <r>
    <x v="0"/>
    <x v="1"/>
    <x v="8"/>
    <n v="170"/>
    <n v="192"/>
  </r>
  <r>
    <x v="0"/>
    <x v="1"/>
    <x v="9"/>
    <n v="155"/>
    <n v="185"/>
  </r>
  <r>
    <x v="0"/>
    <x v="1"/>
    <x v="10"/>
    <n v="154"/>
    <n v="182"/>
  </r>
  <r>
    <x v="0"/>
    <x v="1"/>
    <x v="11"/>
    <n v="141"/>
    <n v="161"/>
  </r>
  <r>
    <x v="0"/>
    <x v="1"/>
    <x v="12"/>
    <n v="116"/>
    <n v="129"/>
  </r>
  <r>
    <x v="0"/>
    <x v="1"/>
    <x v="13"/>
    <n v="95"/>
    <n v="104"/>
  </r>
  <r>
    <x v="0"/>
    <x v="1"/>
    <x v="14"/>
    <n v="72"/>
    <n v="77"/>
  </r>
  <r>
    <x v="0"/>
    <x v="1"/>
    <x v="15"/>
    <n v="50"/>
    <n v="52"/>
  </r>
  <r>
    <x v="0"/>
    <x v="1"/>
    <x v="16"/>
    <n v="35"/>
    <n v="36"/>
  </r>
  <r>
    <x v="0"/>
    <x v="1"/>
    <x v="17"/>
    <n v="21"/>
    <n v="24"/>
  </r>
  <r>
    <x v="0"/>
    <x v="1"/>
    <x v="18"/>
    <n v="16"/>
    <n v="18"/>
  </r>
  <r>
    <x v="0"/>
    <x v="2"/>
    <x v="0"/>
    <n v="62"/>
    <n v="55"/>
  </r>
  <r>
    <x v="0"/>
    <x v="2"/>
    <x v="1"/>
    <n v="254"/>
    <n v="229"/>
  </r>
  <r>
    <x v="0"/>
    <x v="2"/>
    <x v="2"/>
    <n v="322"/>
    <n v="283"/>
  </r>
  <r>
    <x v="0"/>
    <x v="2"/>
    <x v="3"/>
    <n v="305"/>
    <n v="272"/>
  </r>
  <r>
    <x v="0"/>
    <x v="2"/>
    <x v="4"/>
    <n v="257"/>
    <n v="236"/>
  </r>
  <r>
    <x v="0"/>
    <x v="2"/>
    <x v="5"/>
    <n v="243"/>
    <n v="231"/>
  </r>
  <r>
    <x v="0"/>
    <x v="2"/>
    <x v="6"/>
    <n v="241"/>
    <n v="247"/>
  </r>
  <r>
    <x v="0"/>
    <x v="2"/>
    <x v="7"/>
    <n v="253"/>
    <n v="263"/>
  </r>
  <r>
    <x v="0"/>
    <x v="2"/>
    <x v="8"/>
    <n v="216"/>
    <n v="244"/>
  </r>
  <r>
    <x v="0"/>
    <x v="2"/>
    <x v="9"/>
    <n v="197"/>
    <n v="235"/>
  </r>
  <r>
    <x v="0"/>
    <x v="2"/>
    <x v="10"/>
    <n v="195"/>
    <n v="231"/>
  </r>
  <r>
    <x v="0"/>
    <x v="2"/>
    <x v="11"/>
    <n v="179"/>
    <n v="204"/>
  </r>
  <r>
    <x v="0"/>
    <x v="2"/>
    <x v="12"/>
    <n v="147"/>
    <n v="163"/>
  </r>
  <r>
    <x v="0"/>
    <x v="2"/>
    <x v="13"/>
    <n v="120"/>
    <n v="133"/>
  </r>
  <r>
    <x v="0"/>
    <x v="2"/>
    <x v="14"/>
    <n v="92"/>
    <n v="97"/>
  </r>
  <r>
    <x v="0"/>
    <x v="2"/>
    <x v="15"/>
    <n v="63"/>
    <n v="67"/>
  </r>
  <r>
    <x v="0"/>
    <x v="2"/>
    <x v="16"/>
    <n v="44"/>
    <n v="46"/>
  </r>
  <r>
    <x v="0"/>
    <x v="2"/>
    <x v="17"/>
    <n v="27"/>
    <n v="30"/>
  </r>
  <r>
    <x v="0"/>
    <x v="2"/>
    <x v="18"/>
    <n v="20"/>
    <n v="23"/>
  </r>
  <r>
    <x v="0"/>
    <x v="3"/>
    <x v="0"/>
    <n v="19"/>
    <n v="17"/>
  </r>
  <r>
    <x v="0"/>
    <x v="3"/>
    <x v="1"/>
    <n v="80"/>
    <n v="72"/>
  </r>
  <r>
    <x v="0"/>
    <x v="3"/>
    <x v="2"/>
    <n v="101"/>
    <n v="89"/>
  </r>
  <r>
    <x v="0"/>
    <x v="3"/>
    <x v="3"/>
    <n v="96"/>
    <n v="85"/>
  </r>
  <r>
    <x v="0"/>
    <x v="3"/>
    <x v="4"/>
    <n v="81"/>
    <n v="74"/>
  </r>
  <r>
    <x v="0"/>
    <x v="3"/>
    <x v="5"/>
    <n v="76"/>
    <n v="72"/>
  </r>
  <r>
    <x v="0"/>
    <x v="3"/>
    <x v="6"/>
    <n v="76"/>
    <n v="77"/>
  </r>
  <r>
    <x v="0"/>
    <x v="3"/>
    <x v="7"/>
    <n v="83"/>
    <n v="91"/>
  </r>
  <r>
    <x v="0"/>
    <x v="3"/>
    <x v="8"/>
    <n v="68"/>
    <n v="77"/>
  </r>
  <r>
    <x v="0"/>
    <x v="3"/>
    <x v="9"/>
    <n v="62"/>
    <n v="74"/>
  </r>
  <r>
    <x v="0"/>
    <x v="3"/>
    <x v="10"/>
    <n v="61"/>
    <n v="72"/>
  </r>
  <r>
    <x v="0"/>
    <x v="3"/>
    <x v="11"/>
    <n v="56"/>
    <n v="64"/>
  </r>
  <r>
    <x v="0"/>
    <x v="3"/>
    <x v="12"/>
    <n v="46"/>
    <n v="51"/>
  </r>
  <r>
    <x v="0"/>
    <x v="3"/>
    <x v="13"/>
    <n v="38"/>
    <n v="41"/>
  </r>
  <r>
    <x v="0"/>
    <x v="3"/>
    <x v="14"/>
    <n v="29"/>
    <n v="30"/>
  </r>
  <r>
    <x v="0"/>
    <x v="3"/>
    <x v="15"/>
    <n v="20"/>
    <n v="21"/>
  </r>
  <r>
    <x v="0"/>
    <x v="3"/>
    <x v="16"/>
    <n v="14"/>
    <n v="14"/>
  </r>
  <r>
    <x v="0"/>
    <x v="3"/>
    <x v="17"/>
    <n v="8"/>
    <n v="9"/>
  </r>
  <r>
    <x v="0"/>
    <x v="3"/>
    <x v="18"/>
    <n v="6"/>
    <n v="7"/>
  </r>
  <r>
    <x v="0"/>
    <x v="4"/>
    <x v="0"/>
    <n v="81"/>
    <n v="72"/>
  </r>
  <r>
    <x v="0"/>
    <x v="4"/>
    <x v="1"/>
    <n v="333"/>
    <n v="301"/>
  </r>
  <r>
    <x v="0"/>
    <x v="4"/>
    <x v="2"/>
    <n v="423"/>
    <n v="371"/>
  </r>
  <r>
    <x v="0"/>
    <x v="4"/>
    <x v="3"/>
    <n v="400"/>
    <n v="356"/>
  </r>
  <r>
    <x v="0"/>
    <x v="4"/>
    <x v="4"/>
    <n v="337"/>
    <n v="310"/>
  </r>
  <r>
    <x v="0"/>
    <x v="4"/>
    <x v="5"/>
    <n v="318"/>
    <n v="302"/>
  </r>
  <r>
    <x v="0"/>
    <x v="4"/>
    <x v="6"/>
    <n v="316"/>
    <n v="324"/>
  </r>
  <r>
    <x v="0"/>
    <x v="4"/>
    <x v="7"/>
    <n v="330"/>
    <n v="343"/>
  </r>
  <r>
    <x v="0"/>
    <x v="4"/>
    <x v="8"/>
    <n v="283"/>
    <n v="320"/>
  </r>
  <r>
    <x v="0"/>
    <x v="4"/>
    <x v="9"/>
    <n v="258"/>
    <n v="308"/>
  </r>
  <r>
    <x v="0"/>
    <x v="4"/>
    <x v="10"/>
    <n v="256"/>
    <n v="302"/>
  </r>
  <r>
    <x v="0"/>
    <x v="4"/>
    <x v="11"/>
    <n v="235"/>
    <n v="268"/>
  </r>
  <r>
    <x v="0"/>
    <x v="4"/>
    <x v="12"/>
    <n v="193"/>
    <n v="214"/>
  </r>
  <r>
    <x v="0"/>
    <x v="4"/>
    <x v="13"/>
    <n v="158"/>
    <n v="174"/>
  </r>
  <r>
    <x v="0"/>
    <x v="4"/>
    <x v="14"/>
    <n v="120"/>
    <n v="128"/>
  </r>
  <r>
    <x v="0"/>
    <x v="4"/>
    <x v="15"/>
    <n v="83"/>
    <n v="88"/>
  </r>
  <r>
    <x v="0"/>
    <x v="4"/>
    <x v="16"/>
    <n v="58"/>
    <n v="61"/>
  </r>
  <r>
    <x v="0"/>
    <x v="4"/>
    <x v="17"/>
    <n v="35"/>
    <n v="40"/>
  </r>
  <r>
    <x v="0"/>
    <x v="4"/>
    <x v="18"/>
    <n v="27"/>
    <n v="30"/>
  </r>
  <r>
    <x v="0"/>
    <x v="5"/>
    <x v="0"/>
    <n v="56"/>
    <n v="50"/>
  </r>
  <r>
    <x v="0"/>
    <x v="5"/>
    <x v="1"/>
    <n v="231"/>
    <n v="209"/>
  </r>
  <r>
    <x v="0"/>
    <x v="5"/>
    <x v="2"/>
    <n v="294"/>
    <n v="258"/>
  </r>
  <r>
    <x v="0"/>
    <x v="5"/>
    <x v="3"/>
    <n v="278"/>
    <n v="247"/>
  </r>
  <r>
    <x v="0"/>
    <x v="5"/>
    <x v="4"/>
    <n v="234"/>
    <n v="215"/>
  </r>
  <r>
    <x v="0"/>
    <x v="5"/>
    <x v="5"/>
    <n v="221"/>
    <n v="210"/>
  </r>
  <r>
    <x v="0"/>
    <x v="5"/>
    <x v="6"/>
    <n v="220"/>
    <n v="225"/>
  </r>
  <r>
    <x v="0"/>
    <x v="5"/>
    <x v="7"/>
    <n v="232"/>
    <n v="242"/>
  </r>
  <r>
    <x v="0"/>
    <x v="5"/>
    <x v="8"/>
    <n v="197"/>
    <n v="222"/>
  </r>
  <r>
    <x v="0"/>
    <x v="5"/>
    <x v="9"/>
    <n v="179"/>
    <n v="214"/>
  </r>
  <r>
    <x v="0"/>
    <x v="5"/>
    <x v="10"/>
    <n v="178"/>
    <n v="210"/>
  </r>
  <r>
    <x v="0"/>
    <x v="5"/>
    <x v="11"/>
    <n v="163"/>
    <n v="186"/>
  </r>
  <r>
    <x v="0"/>
    <x v="5"/>
    <x v="12"/>
    <n v="134"/>
    <n v="149"/>
  </r>
  <r>
    <x v="0"/>
    <x v="5"/>
    <x v="13"/>
    <n v="110"/>
    <n v="121"/>
  </r>
  <r>
    <x v="0"/>
    <x v="5"/>
    <x v="14"/>
    <n v="84"/>
    <n v="89"/>
  </r>
  <r>
    <x v="0"/>
    <x v="5"/>
    <x v="15"/>
    <n v="57"/>
    <n v="61"/>
  </r>
  <r>
    <x v="0"/>
    <x v="5"/>
    <x v="16"/>
    <n v="40"/>
    <n v="42"/>
  </r>
  <r>
    <x v="0"/>
    <x v="5"/>
    <x v="17"/>
    <n v="24"/>
    <n v="27"/>
  </r>
  <r>
    <x v="0"/>
    <x v="5"/>
    <x v="18"/>
    <n v="18"/>
    <n v="21"/>
  </r>
  <r>
    <x v="0"/>
    <x v="6"/>
    <x v="0"/>
    <n v="73"/>
    <n v="65"/>
  </r>
  <r>
    <x v="0"/>
    <x v="6"/>
    <x v="1"/>
    <n v="300"/>
    <n v="270"/>
  </r>
  <r>
    <x v="0"/>
    <x v="6"/>
    <x v="2"/>
    <n v="380"/>
    <n v="334"/>
  </r>
  <r>
    <x v="0"/>
    <x v="6"/>
    <x v="3"/>
    <n v="360"/>
    <n v="320"/>
  </r>
  <r>
    <x v="0"/>
    <x v="6"/>
    <x v="4"/>
    <n v="303"/>
    <n v="279"/>
  </r>
  <r>
    <x v="0"/>
    <x v="6"/>
    <x v="5"/>
    <n v="286"/>
    <n v="272"/>
  </r>
  <r>
    <x v="0"/>
    <x v="6"/>
    <x v="6"/>
    <n v="285"/>
    <n v="291"/>
  </r>
  <r>
    <x v="0"/>
    <x v="6"/>
    <x v="7"/>
    <n v="297"/>
    <n v="310"/>
  </r>
  <r>
    <x v="0"/>
    <x v="6"/>
    <x v="8"/>
    <n v="255"/>
    <n v="288"/>
  </r>
  <r>
    <x v="0"/>
    <x v="6"/>
    <x v="9"/>
    <n v="232"/>
    <n v="277"/>
  </r>
  <r>
    <x v="0"/>
    <x v="6"/>
    <x v="10"/>
    <n v="230"/>
    <n v="272"/>
  </r>
  <r>
    <x v="0"/>
    <x v="6"/>
    <x v="11"/>
    <n v="211"/>
    <n v="241"/>
  </r>
  <r>
    <x v="0"/>
    <x v="6"/>
    <x v="12"/>
    <n v="174"/>
    <n v="193"/>
  </r>
  <r>
    <x v="0"/>
    <x v="6"/>
    <x v="13"/>
    <n v="142"/>
    <n v="156"/>
  </r>
  <r>
    <x v="0"/>
    <x v="6"/>
    <x v="14"/>
    <n v="108"/>
    <n v="115"/>
  </r>
  <r>
    <x v="0"/>
    <x v="6"/>
    <x v="15"/>
    <n v="75"/>
    <n v="79"/>
  </r>
  <r>
    <x v="0"/>
    <x v="6"/>
    <x v="16"/>
    <n v="52"/>
    <n v="55"/>
  </r>
  <r>
    <x v="0"/>
    <x v="6"/>
    <x v="17"/>
    <n v="31"/>
    <n v="36"/>
  </r>
  <r>
    <x v="0"/>
    <x v="6"/>
    <x v="18"/>
    <n v="24"/>
    <n v="27"/>
  </r>
  <r>
    <x v="0"/>
    <x v="7"/>
    <x v="0"/>
    <n v="26"/>
    <n v="23"/>
  </r>
  <r>
    <x v="0"/>
    <x v="7"/>
    <x v="1"/>
    <n v="106"/>
    <n v="96"/>
  </r>
  <r>
    <x v="0"/>
    <x v="7"/>
    <x v="2"/>
    <n v="135"/>
    <n v="119"/>
  </r>
  <r>
    <x v="0"/>
    <x v="7"/>
    <x v="3"/>
    <n v="128"/>
    <n v="114"/>
  </r>
  <r>
    <x v="0"/>
    <x v="7"/>
    <x v="4"/>
    <n v="108"/>
    <n v="99"/>
  </r>
  <r>
    <x v="0"/>
    <x v="7"/>
    <x v="5"/>
    <n v="102"/>
    <n v="96"/>
  </r>
  <r>
    <x v="0"/>
    <x v="7"/>
    <x v="6"/>
    <n v="101"/>
    <n v="103"/>
  </r>
  <r>
    <x v="0"/>
    <x v="7"/>
    <x v="7"/>
    <n v="111"/>
    <n v="117"/>
  </r>
  <r>
    <x v="0"/>
    <x v="7"/>
    <x v="8"/>
    <n v="90"/>
    <n v="102"/>
  </r>
  <r>
    <x v="0"/>
    <x v="7"/>
    <x v="9"/>
    <n v="82"/>
    <n v="98"/>
  </r>
  <r>
    <x v="0"/>
    <x v="7"/>
    <x v="10"/>
    <n v="82"/>
    <n v="96"/>
  </r>
  <r>
    <x v="0"/>
    <x v="7"/>
    <x v="11"/>
    <n v="75"/>
    <n v="85"/>
  </r>
  <r>
    <x v="0"/>
    <x v="7"/>
    <x v="12"/>
    <n v="62"/>
    <n v="68"/>
  </r>
  <r>
    <x v="0"/>
    <x v="7"/>
    <x v="13"/>
    <n v="50"/>
    <n v="55"/>
  </r>
  <r>
    <x v="0"/>
    <x v="7"/>
    <x v="14"/>
    <n v="38"/>
    <n v="41"/>
  </r>
  <r>
    <x v="0"/>
    <x v="7"/>
    <x v="15"/>
    <n v="26"/>
    <n v="28"/>
  </r>
  <r>
    <x v="0"/>
    <x v="7"/>
    <x v="16"/>
    <n v="18"/>
    <n v="19"/>
  </r>
  <r>
    <x v="0"/>
    <x v="7"/>
    <x v="17"/>
    <n v="11"/>
    <n v="12"/>
  </r>
  <r>
    <x v="0"/>
    <x v="7"/>
    <x v="18"/>
    <n v="8"/>
    <n v="9"/>
  </r>
  <r>
    <x v="0"/>
    <x v="8"/>
    <x v="0"/>
    <n v="73"/>
    <n v="65"/>
  </r>
  <r>
    <x v="0"/>
    <x v="8"/>
    <x v="1"/>
    <n v="302"/>
    <n v="272"/>
  </r>
  <r>
    <x v="0"/>
    <x v="8"/>
    <x v="2"/>
    <n v="383"/>
    <n v="336"/>
  </r>
  <r>
    <x v="0"/>
    <x v="8"/>
    <x v="3"/>
    <n v="362"/>
    <n v="323"/>
  </r>
  <r>
    <x v="0"/>
    <x v="8"/>
    <x v="4"/>
    <n v="305"/>
    <n v="281"/>
  </r>
  <r>
    <x v="0"/>
    <x v="8"/>
    <x v="5"/>
    <n v="288"/>
    <n v="274"/>
  </r>
  <r>
    <x v="0"/>
    <x v="8"/>
    <x v="6"/>
    <n v="287"/>
    <n v="293"/>
  </r>
  <r>
    <x v="0"/>
    <x v="8"/>
    <x v="7"/>
    <n v="300"/>
    <n v="311"/>
  </r>
  <r>
    <x v="0"/>
    <x v="8"/>
    <x v="8"/>
    <n v="256"/>
    <n v="290"/>
  </r>
  <r>
    <x v="0"/>
    <x v="8"/>
    <x v="9"/>
    <n v="234"/>
    <n v="279"/>
  </r>
  <r>
    <x v="0"/>
    <x v="8"/>
    <x v="10"/>
    <n v="232"/>
    <n v="274"/>
  </r>
  <r>
    <x v="0"/>
    <x v="8"/>
    <x v="11"/>
    <n v="213"/>
    <n v="243"/>
  </r>
  <r>
    <x v="0"/>
    <x v="8"/>
    <x v="12"/>
    <n v="175"/>
    <n v="194"/>
  </r>
  <r>
    <x v="0"/>
    <x v="8"/>
    <x v="13"/>
    <n v="143"/>
    <n v="158"/>
  </r>
  <r>
    <x v="0"/>
    <x v="8"/>
    <x v="14"/>
    <n v="109"/>
    <n v="116"/>
  </r>
  <r>
    <x v="0"/>
    <x v="8"/>
    <x v="15"/>
    <n v="75"/>
    <n v="79"/>
  </r>
  <r>
    <x v="0"/>
    <x v="8"/>
    <x v="16"/>
    <n v="52"/>
    <n v="55"/>
  </r>
  <r>
    <x v="0"/>
    <x v="8"/>
    <x v="17"/>
    <n v="32"/>
    <n v="36"/>
  </r>
  <r>
    <x v="0"/>
    <x v="8"/>
    <x v="18"/>
    <n v="24"/>
    <n v="27"/>
  </r>
  <r>
    <x v="0"/>
    <x v="9"/>
    <x v="0"/>
    <n v="94"/>
    <n v="85"/>
  </r>
  <r>
    <x v="0"/>
    <x v="9"/>
    <x v="1"/>
    <n v="389"/>
    <n v="351"/>
  </r>
  <r>
    <x v="0"/>
    <x v="9"/>
    <x v="2"/>
    <n v="493"/>
    <n v="433"/>
  </r>
  <r>
    <x v="0"/>
    <x v="9"/>
    <x v="3"/>
    <n v="466"/>
    <n v="416"/>
  </r>
  <r>
    <x v="0"/>
    <x v="9"/>
    <x v="4"/>
    <n v="393"/>
    <n v="362"/>
  </r>
  <r>
    <x v="0"/>
    <x v="9"/>
    <x v="5"/>
    <n v="372"/>
    <n v="353"/>
  </r>
  <r>
    <x v="0"/>
    <x v="9"/>
    <x v="6"/>
    <n v="369"/>
    <n v="378"/>
  </r>
  <r>
    <x v="0"/>
    <x v="9"/>
    <x v="7"/>
    <n v="383"/>
    <n v="398"/>
  </r>
  <r>
    <x v="0"/>
    <x v="9"/>
    <x v="8"/>
    <n v="330"/>
    <n v="373"/>
  </r>
  <r>
    <x v="0"/>
    <x v="9"/>
    <x v="9"/>
    <n v="301"/>
    <n v="360"/>
  </r>
  <r>
    <x v="0"/>
    <x v="9"/>
    <x v="10"/>
    <n v="299"/>
    <n v="353"/>
  </r>
  <r>
    <x v="0"/>
    <x v="9"/>
    <x v="11"/>
    <n v="274"/>
    <n v="313"/>
  </r>
  <r>
    <x v="0"/>
    <x v="9"/>
    <x v="12"/>
    <n v="226"/>
    <n v="250"/>
  </r>
  <r>
    <x v="0"/>
    <x v="9"/>
    <x v="13"/>
    <n v="184"/>
    <n v="203"/>
  </r>
  <r>
    <x v="0"/>
    <x v="9"/>
    <x v="14"/>
    <n v="141"/>
    <n v="149"/>
  </r>
  <r>
    <x v="0"/>
    <x v="9"/>
    <x v="15"/>
    <n v="97"/>
    <n v="102"/>
  </r>
  <r>
    <x v="0"/>
    <x v="9"/>
    <x v="16"/>
    <n v="68"/>
    <n v="71"/>
  </r>
  <r>
    <x v="0"/>
    <x v="9"/>
    <x v="17"/>
    <n v="41"/>
    <n v="46"/>
  </r>
  <r>
    <x v="0"/>
    <x v="9"/>
    <x v="18"/>
    <n v="31"/>
    <n v="35"/>
  </r>
  <r>
    <x v="0"/>
    <x v="10"/>
    <x v="0"/>
    <n v="16"/>
    <n v="15"/>
  </r>
  <r>
    <x v="0"/>
    <x v="10"/>
    <x v="1"/>
    <n v="69"/>
    <n v="62"/>
  </r>
  <r>
    <x v="0"/>
    <x v="10"/>
    <x v="2"/>
    <n v="88"/>
    <n v="77"/>
  </r>
  <r>
    <x v="0"/>
    <x v="10"/>
    <x v="3"/>
    <n v="83"/>
    <n v="74"/>
  </r>
  <r>
    <x v="0"/>
    <x v="10"/>
    <x v="4"/>
    <n v="70"/>
    <n v="64"/>
  </r>
  <r>
    <x v="0"/>
    <x v="10"/>
    <x v="5"/>
    <n v="66"/>
    <n v="63"/>
  </r>
  <r>
    <x v="0"/>
    <x v="10"/>
    <x v="6"/>
    <n v="66"/>
    <n v="67"/>
  </r>
  <r>
    <x v="0"/>
    <x v="10"/>
    <x v="7"/>
    <n v="75"/>
    <n v="80"/>
  </r>
  <r>
    <x v="0"/>
    <x v="10"/>
    <x v="8"/>
    <n v="59"/>
    <n v="66"/>
  </r>
  <r>
    <x v="0"/>
    <x v="10"/>
    <x v="9"/>
    <n v="53"/>
    <n v="64"/>
  </r>
  <r>
    <x v="0"/>
    <x v="10"/>
    <x v="10"/>
    <n v="53"/>
    <n v="63"/>
  </r>
  <r>
    <x v="0"/>
    <x v="10"/>
    <x v="11"/>
    <n v="49"/>
    <n v="56"/>
  </r>
  <r>
    <x v="0"/>
    <x v="10"/>
    <x v="12"/>
    <n v="40"/>
    <n v="44"/>
  </r>
  <r>
    <x v="0"/>
    <x v="10"/>
    <x v="13"/>
    <n v="33"/>
    <n v="36"/>
  </r>
  <r>
    <x v="0"/>
    <x v="10"/>
    <x v="14"/>
    <n v="25"/>
    <n v="26"/>
  </r>
  <r>
    <x v="0"/>
    <x v="10"/>
    <x v="15"/>
    <n v="17"/>
    <n v="18"/>
  </r>
  <r>
    <x v="0"/>
    <x v="10"/>
    <x v="16"/>
    <n v="12"/>
    <n v="12"/>
  </r>
  <r>
    <x v="0"/>
    <x v="10"/>
    <x v="17"/>
    <n v="7"/>
    <n v="8"/>
  </r>
  <r>
    <x v="0"/>
    <x v="10"/>
    <x v="18"/>
    <n v="5"/>
    <n v="6"/>
  </r>
  <r>
    <x v="0"/>
    <x v="11"/>
    <x v="0"/>
    <n v="46"/>
    <n v="41"/>
  </r>
  <r>
    <x v="0"/>
    <x v="11"/>
    <x v="1"/>
    <n v="190"/>
    <n v="172"/>
  </r>
  <r>
    <x v="0"/>
    <x v="11"/>
    <x v="2"/>
    <n v="241"/>
    <n v="212"/>
  </r>
  <r>
    <x v="0"/>
    <x v="11"/>
    <x v="3"/>
    <n v="228"/>
    <n v="203"/>
  </r>
  <r>
    <x v="0"/>
    <x v="11"/>
    <x v="4"/>
    <n v="193"/>
    <n v="177"/>
  </r>
  <r>
    <x v="0"/>
    <x v="11"/>
    <x v="5"/>
    <n v="182"/>
    <n v="173"/>
  </r>
  <r>
    <x v="0"/>
    <x v="11"/>
    <x v="6"/>
    <n v="181"/>
    <n v="185"/>
  </r>
  <r>
    <x v="0"/>
    <x v="11"/>
    <x v="7"/>
    <n v="192"/>
    <n v="198"/>
  </r>
  <r>
    <x v="0"/>
    <x v="11"/>
    <x v="8"/>
    <n v="162"/>
    <n v="183"/>
  </r>
  <r>
    <x v="0"/>
    <x v="11"/>
    <x v="9"/>
    <n v="147"/>
    <n v="176"/>
  </r>
  <r>
    <x v="0"/>
    <x v="11"/>
    <x v="10"/>
    <n v="146"/>
    <n v="173"/>
  </r>
  <r>
    <x v="0"/>
    <x v="11"/>
    <x v="11"/>
    <n v="134"/>
    <n v="153"/>
  </r>
  <r>
    <x v="0"/>
    <x v="11"/>
    <x v="12"/>
    <n v="110"/>
    <n v="122"/>
  </r>
  <r>
    <x v="0"/>
    <x v="11"/>
    <x v="13"/>
    <n v="90"/>
    <n v="99"/>
  </r>
  <r>
    <x v="0"/>
    <x v="11"/>
    <x v="14"/>
    <n v="69"/>
    <n v="73"/>
  </r>
  <r>
    <x v="0"/>
    <x v="11"/>
    <x v="15"/>
    <n v="47"/>
    <n v="50"/>
  </r>
  <r>
    <x v="0"/>
    <x v="11"/>
    <x v="16"/>
    <n v="33"/>
    <n v="35"/>
  </r>
  <r>
    <x v="0"/>
    <x v="11"/>
    <x v="17"/>
    <n v="20"/>
    <n v="23"/>
  </r>
  <r>
    <x v="0"/>
    <x v="11"/>
    <x v="18"/>
    <n v="15"/>
    <n v="17"/>
  </r>
  <r>
    <x v="0"/>
    <x v="12"/>
    <x v="0"/>
    <n v="54"/>
    <n v="48"/>
  </r>
  <r>
    <x v="0"/>
    <x v="12"/>
    <x v="1"/>
    <n v="223"/>
    <n v="201"/>
  </r>
  <r>
    <x v="0"/>
    <x v="12"/>
    <x v="2"/>
    <n v="282"/>
    <n v="248"/>
  </r>
  <r>
    <x v="0"/>
    <x v="12"/>
    <x v="3"/>
    <n v="267"/>
    <n v="238"/>
  </r>
  <r>
    <x v="0"/>
    <x v="12"/>
    <x v="4"/>
    <n v="225"/>
    <n v="207"/>
  </r>
  <r>
    <x v="0"/>
    <x v="12"/>
    <x v="5"/>
    <n v="213"/>
    <n v="202"/>
  </r>
  <r>
    <x v="0"/>
    <x v="12"/>
    <x v="6"/>
    <n v="211"/>
    <n v="216"/>
  </r>
  <r>
    <x v="0"/>
    <x v="12"/>
    <x v="7"/>
    <n v="225"/>
    <n v="233"/>
  </r>
  <r>
    <x v="0"/>
    <x v="12"/>
    <x v="8"/>
    <n v="189"/>
    <n v="213"/>
  </r>
  <r>
    <x v="0"/>
    <x v="12"/>
    <x v="9"/>
    <n v="172"/>
    <n v="206"/>
  </r>
  <r>
    <x v="0"/>
    <x v="12"/>
    <x v="10"/>
    <n v="171"/>
    <n v="202"/>
  </r>
  <r>
    <x v="0"/>
    <x v="12"/>
    <x v="11"/>
    <n v="157"/>
    <n v="179"/>
  </r>
  <r>
    <x v="0"/>
    <x v="12"/>
    <x v="12"/>
    <n v="129"/>
    <n v="143"/>
  </r>
  <r>
    <x v="0"/>
    <x v="12"/>
    <x v="13"/>
    <n v="105"/>
    <n v="116"/>
  </r>
  <r>
    <x v="0"/>
    <x v="12"/>
    <x v="14"/>
    <n v="80"/>
    <n v="85"/>
  </r>
  <r>
    <x v="0"/>
    <x v="12"/>
    <x v="15"/>
    <n v="55"/>
    <n v="58"/>
  </r>
  <r>
    <x v="0"/>
    <x v="12"/>
    <x v="16"/>
    <n v="39"/>
    <n v="40"/>
  </r>
  <r>
    <x v="0"/>
    <x v="12"/>
    <x v="17"/>
    <n v="23"/>
    <n v="26"/>
  </r>
  <r>
    <x v="0"/>
    <x v="12"/>
    <x v="18"/>
    <n v="18"/>
    <n v="20"/>
  </r>
  <r>
    <x v="0"/>
    <x v="13"/>
    <x v="0"/>
    <n v="148"/>
    <n v="133"/>
  </r>
  <r>
    <x v="0"/>
    <x v="13"/>
    <x v="1"/>
    <n v="611"/>
    <n v="551"/>
  </r>
  <r>
    <x v="0"/>
    <x v="13"/>
    <x v="2"/>
    <n v="775"/>
    <n v="681"/>
  </r>
  <r>
    <x v="0"/>
    <x v="13"/>
    <x v="3"/>
    <n v="733"/>
    <n v="653"/>
  </r>
  <r>
    <x v="0"/>
    <x v="13"/>
    <x v="4"/>
    <n v="618"/>
    <n v="569"/>
  </r>
  <r>
    <x v="0"/>
    <x v="13"/>
    <x v="5"/>
    <n v="584"/>
    <n v="555"/>
  </r>
  <r>
    <x v="0"/>
    <x v="13"/>
    <x v="6"/>
    <n v="580"/>
    <n v="593"/>
  </r>
  <r>
    <x v="0"/>
    <x v="13"/>
    <x v="7"/>
    <n v="600"/>
    <n v="622"/>
  </r>
  <r>
    <x v="0"/>
    <x v="13"/>
    <x v="8"/>
    <n v="519"/>
    <n v="586"/>
  </r>
  <r>
    <x v="0"/>
    <x v="13"/>
    <x v="9"/>
    <n v="473"/>
    <n v="565"/>
  </r>
  <r>
    <x v="0"/>
    <x v="13"/>
    <x v="10"/>
    <n v="469"/>
    <n v="555"/>
  </r>
  <r>
    <x v="0"/>
    <x v="13"/>
    <x v="11"/>
    <n v="431"/>
    <n v="491"/>
  </r>
  <r>
    <x v="0"/>
    <x v="13"/>
    <x v="12"/>
    <n v="355"/>
    <n v="393"/>
  </r>
  <r>
    <x v="0"/>
    <x v="13"/>
    <x v="13"/>
    <n v="290"/>
    <n v="319"/>
  </r>
  <r>
    <x v="0"/>
    <x v="13"/>
    <x v="14"/>
    <n v="221"/>
    <n v="235"/>
  </r>
  <r>
    <x v="0"/>
    <x v="13"/>
    <x v="15"/>
    <n v="152"/>
    <n v="161"/>
  </r>
  <r>
    <x v="0"/>
    <x v="13"/>
    <x v="16"/>
    <n v="106"/>
    <n v="112"/>
  </r>
  <r>
    <x v="0"/>
    <x v="13"/>
    <x v="17"/>
    <n v="64"/>
    <n v="73"/>
  </r>
  <r>
    <x v="0"/>
    <x v="13"/>
    <x v="18"/>
    <n v="49"/>
    <n v="56"/>
  </r>
  <r>
    <x v="0"/>
    <x v="14"/>
    <x v="0"/>
    <n v="79"/>
    <n v="71"/>
  </r>
  <r>
    <x v="0"/>
    <x v="14"/>
    <x v="1"/>
    <n v="327"/>
    <n v="295"/>
  </r>
  <r>
    <x v="0"/>
    <x v="14"/>
    <x v="2"/>
    <n v="415"/>
    <n v="365"/>
  </r>
  <r>
    <x v="0"/>
    <x v="14"/>
    <x v="3"/>
    <n v="393"/>
    <n v="350"/>
  </r>
  <r>
    <x v="0"/>
    <x v="14"/>
    <x v="4"/>
    <n v="331"/>
    <n v="305"/>
  </r>
  <r>
    <x v="0"/>
    <x v="14"/>
    <x v="5"/>
    <n v="313"/>
    <n v="297"/>
  </r>
  <r>
    <x v="0"/>
    <x v="14"/>
    <x v="6"/>
    <n v="311"/>
    <n v="318"/>
  </r>
  <r>
    <x v="0"/>
    <x v="14"/>
    <x v="7"/>
    <n v="327"/>
    <n v="336"/>
  </r>
  <r>
    <x v="0"/>
    <x v="14"/>
    <x v="8"/>
    <n v="278"/>
    <n v="314"/>
  </r>
  <r>
    <x v="0"/>
    <x v="14"/>
    <x v="9"/>
    <n v="253"/>
    <n v="303"/>
  </r>
  <r>
    <x v="0"/>
    <x v="14"/>
    <x v="10"/>
    <n v="251"/>
    <n v="297"/>
  </r>
  <r>
    <x v="0"/>
    <x v="14"/>
    <x v="11"/>
    <n v="231"/>
    <n v="263"/>
  </r>
  <r>
    <x v="0"/>
    <x v="14"/>
    <x v="12"/>
    <n v="190"/>
    <n v="211"/>
  </r>
  <r>
    <x v="0"/>
    <x v="14"/>
    <x v="13"/>
    <n v="155"/>
    <n v="171"/>
  </r>
  <r>
    <x v="0"/>
    <x v="14"/>
    <x v="14"/>
    <n v="118"/>
    <n v="126"/>
  </r>
  <r>
    <x v="0"/>
    <x v="14"/>
    <x v="15"/>
    <n v="81"/>
    <n v="86"/>
  </r>
  <r>
    <x v="0"/>
    <x v="14"/>
    <x v="16"/>
    <n v="57"/>
    <n v="60"/>
  </r>
  <r>
    <x v="0"/>
    <x v="14"/>
    <x v="17"/>
    <n v="34"/>
    <n v="39"/>
  </r>
  <r>
    <x v="0"/>
    <x v="14"/>
    <x v="18"/>
    <n v="26"/>
    <n v="30"/>
  </r>
  <r>
    <x v="0"/>
    <x v="15"/>
    <x v="0"/>
    <n v="115"/>
    <n v="103"/>
  </r>
  <r>
    <x v="0"/>
    <x v="15"/>
    <x v="1"/>
    <n v="473"/>
    <n v="427"/>
  </r>
  <r>
    <x v="0"/>
    <x v="15"/>
    <x v="2"/>
    <n v="601"/>
    <n v="528"/>
  </r>
  <r>
    <x v="0"/>
    <x v="15"/>
    <x v="3"/>
    <n v="568"/>
    <n v="506"/>
  </r>
  <r>
    <x v="0"/>
    <x v="15"/>
    <x v="4"/>
    <n v="479"/>
    <n v="441"/>
  </r>
  <r>
    <x v="0"/>
    <x v="15"/>
    <x v="5"/>
    <n v="453"/>
    <n v="430"/>
  </r>
  <r>
    <x v="0"/>
    <x v="15"/>
    <x v="6"/>
    <n v="450"/>
    <n v="460"/>
  </r>
  <r>
    <x v="0"/>
    <x v="15"/>
    <x v="7"/>
    <n v="466"/>
    <n v="483"/>
  </r>
  <r>
    <x v="0"/>
    <x v="15"/>
    <x v="8"/>
    <n v="402"/>
    <n v="455"/>
  </r>
  <r>
    <x v="0"/>
    <x v="15"/>
    <x v="9"/>
    <n v="367"/>
    <n v="438"/>
  </r>
  <r>
    <x v="0"/>
    <x v="15"/>
    <x v="10"/>
    <n v="364"/>
    <n v="430"/>
  </r>
  <r>
    <x v="0"/>
    <x v="15"/>
    <x v="11"/>
    <n v="334"/>
    <n v="381"/>
  </r>
  <r>
    <x v="0"/>
    <x v="15"/>
    <x v="12"/>
    <n v="275"/>
    <n v="305"/>
  </r>
  <r>
    <x v="0"/>
    <x v="15"/>
    <x v="13"/>
    <n v="225"/>
    <n v="247"/>
  </r>
  <r>
    <x v="0"/>
    <x v="15"/>
    <x v="14"/>
    <n v="171"/>
    <n v="182"/>
  </r>
  <r>
    <x v="0"/>
    <x v="15"/>
    <x v="15"/>
    <n v="118"/>
    <n v="125"/>
  </r>
  <r>
    <x v="0"/>
    <x v="15"/>
    <x v="16"/>
    <n v="82"/>
    <n v="87"/>
  </r>
  <r>
    <x v="0"/>
    <x v="15"/>
    <x v="17"/>
    <n v="50"/>
    <n v="57"/>
  </r>
  <r>
    <x v="0"/>
    <x v="15"/>
    <x v="18"/>
    <n v="38"/>
    <n v="43"/>
  </r>
  <r>
    <x v="0"/>
    <x v="16"/>
    <x v="0"/>
    <n v="9"/>
    <n v="8"/>
  </r>
  <r>
    <x v="0"/>
    <x v="16"/>
    <x v="1"/>
    <n v="40"/>
    <n v="36"/>
  </r>
  <r>
    <x v="0"/>
    <x v="16"/>
    <x v="2"/>
    <n v="51"/>
    <n v="45"/>
  </r>
  <r>
    <x v="0"/>
    <x v="16"/>
    <x v="3"/>
    <n v="48"/>
    <n v="43"/>
  </r>
  <r>
    <x v="0"/>
    <x v="16"/>
    <x v="4"/>
    <n v="41"/>
    <n v="37"/>
  </r>
  <r>
    <x v="0"/>
    <x v="16"/>
    <x v="5"/>
    <n v="39"/>
    <n v="36"/>
  </r>
  <r>
    <x v="0"/>
    <x v="16"/>
    <x v="6"/>
    <n v="38"/>
    <n v="39"/>
  </r>
  <r>
    <x v="0"/>
    <x v="16"/>
    <x v="7"/>
    <n v="49"/>
    <n v="52"/>
  </r>
  <r>
    <x v="0"/>
    <x v="16"/>
    <x v="8"/>
    <n v="34"/>
    <n v="39"/>
  </r>
  <r>
    <x v="0"/>
    <x v="16"/>
    <x v="9"/>
    <n v="31"/>
    <n v="37"/>
  </r>
  <r>
    <x v="0"/>
    <x v="16"/>
    <x v="10"/>
    <n v="31"/>
    <n v="36"/>
  </r>
  <r>
    <x v="0"/>
    <x v="16"/>
    <x v="11"/>
    <n v="28"/>
    <n v="32"/>
  </r>
  <r>
    <x v="0"/>
    <x v="16"/>
    <x v="12"/>
    <n v="23"/>
    <n v="26"/>
  </r>
  <r>
    <x v="0"/>
    <x v="16"/>
    <x v="13"/>
    <n v="19"/>
    <n v="21"/>
  </r>
  <r>
    <x v="0"/>
    <x v="16"/>
    <x v="14"/>
    <n v="14"/>
    <n v="15"/>
  </r>
  <r>
    <x v="0"/>
    <x v="16"/>
    <x v="15"/>
    <n v="10"/>
    <n v="10"/>
  </r>
  <r>
    <x v="0"/>
    <x v="16"/>
    <x v="16"/>
    <n v="7"/>
    <n v="7"/>
  </r>
  <r>
    <x v="0"/>
    <x v="16"/>
    <x v="17"/>
    <n v="4"/>
    <n v="4"/>
  </r>
  <r>
    <x v="0"/>
    <x v="16"/>
    <x v="18"/>
    <n v="3"/>
    <n v="3"/>
  </r>
  <r>
    <x v="0"/>
    <x v="17"/>
    <x v="0"/>
    <n v="40"/>
    <n v="36"/>
  </r>
  <r>
    <x v="0"/>
    <x v="17"/>
    <x v="1"/>
    <n v="166"/>
    <n v="150"/>
  </r>
  <r>
    <x v="0"/>
    <x v="17"/>
    <x v="2"/>
    <n v="211"/>
    <n v="185"/>
  </r>
  <r>
    <x v="0"/>
    <x v="17"/>
    <x v="3"/>
    <n v="200"/>
    <n v="178"/>
  </r>
  <r>
    <x v="0"/>
    <x v="17"/>
    <x v="4"/>
    <n v="168"/>
    <n v="155"/>
  </r>
  <r>
    <x v="0"/>
    <x v="17"/>
    <x v="5"/>
    <n v="159"/>
    <n v="151"/>
  </r>
  <r>
    <x v="0"/>
    <x v="17"/>
    <x v="6"/>
    <n v="158"/>
    <n v="161"/>
  </r>
  <r>
    <x v="0"/>
    <x v="17"/>
    <x v="7"/>
    <n v="169"/>
    <n v="173"/>
  </r>
  <r>
    <x v="0"/>
    <x v="17"/>
    <x v="8"/>
    <n v="141"/>
    <n v="159"/>
  </r>
  <r>
    <x v="0"/>
    <x v="17"/>
    <x v="9"/>
    <n v="129"/>
    <n v="154"/>
  </r>
  <r>
    <x v="0"/>
    <x v="17"/>
    <x v="10"/>
    <n v="128"/>
    <n v="151"/>
  </r>
  <r>
    <x v="0"/>
    <x v="17"/>
    <x v="11"/>
    <n v="117"/>
    <n v="134"/>
  </r>
  <r>
    <x v="0"/>
    <x v="17"/>
    <x v="12"/>
    <n v="96"/>
    <n v="107"/>
  </r>
  <r>
    <x v="0"/>
    <x v="17"/>
    <x v="13"/>
    <n v="79"/>
    <n v="87"/>
  </r>
  <r>
    <x v="0"/>
    <x v="17"/>
    <x v="14"/>
    <n v="60"/>
    <n v="64"/>
  </r>
  <r>
    <x v="0"/>
    <x v="17"/>
    <x v="15"/>
    <n v="41"/>
    <n v="44"/>
  </r>
  <r>
    <x v="0"/>
    <x v="17"/>
    <x v="16"/>
    <n v="29"/>
    <n v="30"/>
  </r>
  <r>
    <x v="0"/>
    <x v="17"/>
    <x v="17"/>
    <n v="17"/>
    <n v="20"/>
  </r>
  <r>
    <x v="0"/>
    <x v="17"/>
    <x v="18"/>
    <n v="13"/>
    <n v="15"/>
  </r>
  <r>
    <x v="0"/>
    <x v="18"/>
    <x v="0"/>
    <n v="50"/>
    <n v="45"/>
  </r>
  <r>
    <x v="0"/>
    <x v="18"/>
    <x v="1"/>
    <n v="207"/>
    <n v="187"/>
  </r>
  <r>
    <x v="0"/>
    <x v="18"/>
    <x v="2"/>
    <n v="262"/>
    <n v="231"/>
  </r>
  <r>
    <x v="0"/>
    <x v="18"/>
    <x v="3"/>
    <n v="248"/>
    <n v="221"/>
  </r>
  <r>
    <x v="0"/>
    <x v="18"/>
    <x v="4"/>
    <n v="209"/>
    <n v="192"/>
  </r>
  <r>
    <x v="0"/>
    <x v="18"/>
    <x v="5"/>
    <n v="198"/>
    <n v="188"/>
  </r>
  <r>
    <x v="0"/>
    <x v="18"/>
    <x v="6"/>
    <n v="196"/>
    <n v="201"/>
  </r>
  <r>
    <x v="0"/>
    <x v="18"/>
    <x v="7"/>
    <n v="208"/>
    <n v="215"/>
  </r>
  <r>
    <x v="0"/>
    <x v="18"/>
    <x v="8"/>
    <n v="176"/>
    <n v="198"/>
  </r>
  <r>
    <x v="0"/>
    <x v="18"/>
    <x v="9"/>
    <n v="160"/>
    <n v="191"/>
  </r>
  <r>
    <x v="0"/>
    <x v="18"/>
    <x v="10"/>
    <n v="159"/>
    <n v="188"/>
  </r>
  <r>
    <x v="0"/>
    <x v="18"/>
    <x v="11"/>
    <n v="146"/>
    <n v="166"/>
  </r>
  <r>
    <x v="0"/>
    <x v="18"/>
    <x v="12"/>
    <n v="120"/>
    <n v="133"/>
  </r>
  <r>
    <x v="0"/>
    <x v="18"/>
    <x v="13"/>
    <n v="98"/>
    <n v="108"/>
  </r>
  <r>
    <x v="0"/>
    <x v="18"/>
    <x v="14"/>
    <n v="75"/>
    <n v="79"/>
  </r>
  <r>
    <x v="0"/>
    <x v="18"/>
    <x v="15"/>
    <n v="51"/>
    <n v="54"/>
  </r>
  <r>
    <x v="0"/>
    <x v="18"/>
    <x v="16"/>
    <n v="36"/>
    <n v="38"/>
  </r>
  <r>
    <x v="0"/>
    <x v="18"/>
    <x v="17"/>
    <n v="22"/>
    <n v="25"/>
  </r>
  <r>
    <x v="0"/>
    <x v="18"/>
    <x v="18"/>
    <n v="16"/>
    <n v="19"/>
  </r>
  <r>
    <x v="0"/>
    <x v="19"/>
    <x v="0"/>
    <n v="235"/>
    <n v="210"/>
  </r>
  <r>
    <x v="0"/>
    <x v="19"/>
    <x v="1"/>
    <n v="964"/>
    <n v="870"/>
  </r>
  <r>
    <x v="0"/>
    <x v="19"/>
    <x v="2"/>
    <n v="1223"/>
    <n v="1075"/>
  </r>
  <r>
    <x v="0"/>
    <x v="19"/>
    <x v="3"/>
    <n v="1157"/>
    <n v="1031"/>
  </r>
  <r>
    <x v="0"/>
    <x v="19"/>
    <x v="4"/>
    <n v="976"/>
    <n v="898"/>
  </r>
  <r>
    <x v="0"/>
    <x v="19"/>
    <x v="5"/>
    <n v="922"/>
    <n v="876"/>
  </r>
  <r>
    <x v="0"/>
    <x v="19"/>
    <x v="6"/>
    <n v="916"/>
    <n v="937"/>
  </r>
  <r>
    <x v="0"/>
    <x v="19"/>
    <x v="7"/>
    <n v="936"/>
    <n v="972"/>
  </r>
  <r>
    <x v="0"/>
    <x v="19"/>
    <x v="8"/>
    <n v="819"/>
    <n v="925"/>
  </r>
  <r>
    <x v="0"/>
    <x v="19"/>
    <x v="9"/>
    <n v="747"/>
    <n v="892"/>
  </r>
  <r>
    <x v="0"/>
    <x v="19"/>
    <x v="10"/>
    <n v="741"/>
    <n v="876"/>
  </r>
  <r>
    <x v="0"/>
    <x v="19"/>
    <x v="11"/>
    <n v="681"/>
    <n v="776"/>
  </r>
  <r>
    <x v="0"/>
    <x v="19"/>
    <x v="12"/>
    <n v="560"/>
    <n v="621"/>
  </r>
  <r>
    <x v="0"/>
    <x v="19"/>
    <x v="13"/>
    <n v="458"/>
    <n v="504"/>
  </r>
  <r>
    <x v="0"/>
    <x v="19"/>
    <x v="14"/>
    <n v="349"/>
    <n v="371"/>
  </r>
  <r>
    <x v="0"/>
    <x v="19"/>
    <x v="15"/>
    <n v="241"/>
    <n v="255"/>
  </r>
  <r>
    <x v="0"/>
    <x v="19"/>
    <x v="16"/>
    <n v="168"/>
    <n v="177"/>
  </r>
  <r>
    <x v="0"/>
    <x v="19"/>
    <x v="17"/>
    <n v="102"/>
    <n v="116"/>
  </r>
  <r>
    <x v="0"/>
    <x v="19"/>
    <x v="18"/>
    <n v="78"/>
    <n v="88"/>
  </r>
  <r>
    <x v="0"/>
    <x v="20"/>
    <x v="0"/>
    <n v="31"/>
    <n v="28"/>
  </r>
  <r>
    <x v="0"/>
    <x v="20"/>
    <x v="1"/>
    <n v="129"/>
    <n v="116"/>
  </r>
  <r>
    <x v="0"/>
    <x v="20"/>
    <x v="2"/>
    <n v="164"/>
    <n v="144"/>
  </r>
  <r>
    <x v="0"/>
    <x v="20"/>
    <x v="3"/>
    <n v="155"/>
    <n v="138"/>
  </r>
  <r>
    <x v="0"/>
    <x v="20"/>
    <x v="4"/>
    <n v="130"/>
    <n v="120"/>
  </r>
  <r>
    <x v="0"/>
    <x v="20"/>
    <x v="5"/>
    <n v="123"/>
    <n v="117"/>
  </r>
  <r>
    <x v="0"/>
    <x v="20"/>
    <x v="6"/>
    <n v="122"/>
    <n v="125"/>
  </r>
  <r>
    <x v="0"/>
    <x v="20"/>
    <x v="7"/>
    <n v="133"/>
    <n v="138"/>
  </r>
  <r>
    <x v="0"/>
    <x v="20"/>
    <x v="8"/>
    <n v="109"/>
    <n v="124"/>
  </r>
  <r>
    <x v="0"/>
    <x v="20"/>
    <x v="9"/>
    <n v="100"/>
    <n v="119"/>
  </r>
  <r>
    <x v="0"/>
    <x v="20"/>
    <x v="10"/>
    <n v="99"/>
    <n v="117"/>
  </r>
  <r>
    <x v="0"/>
    <x v="20"/>
    <x v="11"/>
    <n v="91"/>
    <n v="104"/>
  </r>
  <r>
    <x v="0"/>
    <x v="20"/>
    <x v="12"/>
    <n v="75"/>
    <n v="83"/>
  </r>
  <r>
    <x v="0"/>
    <x v="20"/>
    <x v="13"/>
    <n v="61"/>
    <n v="67"/>
  </r>
  <r>
    <x v="0"/>
    <x v="20"/>
    <x v="14"/>
    <n v="46"/>
    <n v="49"/>
  </r>
  <r>
    <x v="0"/>
    <x v="20"/>
    <x v="15"/>
    <n v="32"/>
    <n v="34"/>
  </r>
  <r>
    <x v="0"/>
    <x v="20"/>
    <x v="16"/>
    <n v="22"/>
    <n v="23"/>
  </r>
  <r>
    <x v="0"/>
    <x v="20"/>
    <x v="17"/>
    <n v="13"/>
    <n v="15"/>
  </r>
  <r>
    <x v="0"/>
    <x v="20"/>
    <x v="18"/>
    <n v="10"/>
    <n v="11"/>
  </r>
  <r>
    <x v="0"/>
    <x v="21"/>
    <x v="0"/>
    <n v="17"/>
    <n v="15"/>
  </r>
  <r>
    <x v="0"/>
    <x v="21"/>
    <x v="1"/>
    <n v="70"/>
    <n v="63"/>
  </r>
  <r>
    <x v="0"/>
    <x v="21"/>
    <x v="2"/>
    <n v="89"/>
    <n v="78"/>
  </r>
  <r>
    <x v="0"/>
    <x v="21"/>
    <x v="3"/>
    <n v="84"/>
    <n v="75"/>
  </r>
  <r>
    <x v="0"/>
    <x v="21"/>
    <x v="4"/>
    <n v="71"/>
    <n v="65"/>
  </r>
  <r>
    <x v="0"/>
    <x v="21"/>
    <x v="5"/>
    <n v="67"/>
    <n v="64"/>
  </r>
  <r>
    <x v="0"/>
    <x v="21"/>
    <x v="6"/>
    <n v="67"/>
    <n v="68"/>
  </r>
  <r>
    <x v="0"/>
    <x v="21"/>
    <x v="7"/>
    <n v="77"/>
    <n v="81"/>
  </r>
  <r>
    <x v="0"/>
    <x v="21"/>
    <x v="8"/>
    <n v="60"/>
    <n v="67"/>
  </r>
  <r>
    <x v="0"/>
    <x v="21"/>
    <x v="9"/>
    <n v="54"/>
    <n v="65"/>
  </r>
  <r>
    <x v="0"/>
    <x v="21"/>
    <x v="10"/>
    <n v="54"/>
    <n v="64"/>
  </r>
  <r>
    <x v="0"/>
    <x v="21"/>
    <x v="11"/>
    <n v="49"/>
    <n v="56"/>
  </r>
  <r>
    <x v="0"/>
    <x v="21"/>
    <x v="12"/>
    <n v="41"/>
    <n v="45"/>
  </r>
  <r>
    <x v="0"/>
    <x v="21"/>
    <x v="13"/>
    <n v="33"/>
    <n v="36"/>
  </r>
  <r>
    <x v="0"/>
    <x v="21"/>
    <x v="14"/>
    <n v="25"/>
    <n v="27"/>
  </r>
  <r>
    <x v="0"/>
    <x v="21"/>
    <x v="15"/>
    <n v="17"/>
    <n v="18"/>
  </r>
  <r>
    <x v="0"/>
    <x v="21"/>
    <x v="16"/>
    <n v="12"/>
    <n v="13"/>
  </r>
  <r>
    <x v="0"/>
    <x v="21"/>
    <x v="17"/>
    <n v="7"/>
    <n v="8"/>
  </r>
  <r>
    <x v="0"/>
    <x v="21"/>
    <x v="18"/>
    <n v="5"/>
    <n v="6"/>
  </r>
  <r>
    <x v="0"/>
    <x v="22"/>
    <x v="0"/>
    <n v="109"/>
    <n v="97"/>
  </r>
  <r>
    <x v="0"/>
    <x v="22"/>
    <x v="1"/>
    <n v="448"/>
    <n v="404"/>
  </r>
  <r>
    <x v="0"/>
    <x v="22"/>
    <x v="2"/>
    <n v="568"/>
    <n v="499"/>
  </r>
  <r>
    <x v="0"/>
    <x v="22"/>
    <x v="3"/>
    <n v="537"/>
    <n v="479"/>
  </r>
  <r>
    <x v="0"/>
    <x v="22"/>
    <x v="4"/>
    <n v="453"/>
    <n v="417"/>
  </r>
  <r>
    <x v="0"/>
    <x v="22"/>
    <x v="5"/>
    <n v="428"/>
    <n v="406"/>
  </r>
  <r>
    <x v="0"/>
    <x v="22"/>
    <x v="6"/>
    <n v="425"/>
    <n v="435"/>
  </r>
  <r>
    <x v="0"/>
    <x v="22"/>
    <x v="7"/>
    <n v="439"/>
    <n v="456"/>
  </r>
  <r>
    <x v="0"/>
    <x v="22"/>
    <x v="8"/>
    <n v="380"/>
    <n v="430"/>
  </r>
  <r>
    <x v="0"/>
    <x v="22"/>
    <x v="9"/>
    <n v="347"/>
    <n v="414"/>
  </r>
  <r>
    <x v="0"/>
    <x v="22"/>
    <x v="10"/>
    <n v="344"/>
    <n v="406"/>
  </r>
  <r>
    <x v="0"/>
    <x v="22"/>
    <x v="11"/>
    <n v="316"/>
    <n v="360"/>
  </r>
  <r>
    <x v="0"/>
    <x v="22"/>
    <x v="12"/>
    <n v="260"/>
    <n v="288"/>
  </r>
  <r>
    <x v="0"/>
    <x v="22"/>
    <x v="13"/>
    <n v="212"/>
    <n v="234"/>
  </r>
  <r>
    <x v="0"/>
    <x v="22"/>
    <x v="14"/>
    <n v="162"/>
    <n v="172"/>
  </r>
  <r>
    <x v="0"/>
    <x v="22"/>
    <x v="15"/>
    <n v="112"/>
    <n v="118"/>
  </r>
  <r>
    <x v="0"/>
    <x v="22"/>
    <x v="16"/>
    <n v="78"/>
    <n v="82"/>
  </r>
  <r>
    <x v="0"/>
    <x v="22"/>
    <x v="17"/>
    <n v="47"/>
    <n v="54"/>
  </r>
  <r>
    <x v="0"/>
    <x v="22"/>
    <x v="18"/>
    <n v="36"/>
    <n v="41"/>
  </r>
  <r>
    <x v="0"/>
    <x v="23"/>
    <x v="0"/>
    <n v="257"/>
    <n v="230"/>
  </r>
  <r>
    <x v="0"/>
    <x v="23"/>
    <x v="1"/>
    <n v="1056"/>
    <n v="953"/>
  </r>
  <r>
    <x v="0"/>
    <x v="23"/>
    <x v="2"/>
    <n v="1340"/>
    <n v="1178"/>
  </r>
  <r>
    <x v="0"/>
    <x v="23"/>
    <x v="3"/>
    <n v="1267"/>
    <n v="1129"/>
  </r>
  <r>
    <x v="0"/>
    <x v="23"/>
    <x v="4"/>
    <n v="1069"/>
    <n v="983"/>
  </r>
  <r>
    <x v="0"/>
    <x v="23"/>
    <x v="5"/>
    <n v="1010"/>
    <n v="959"/>
  </r>
  <r>
    <x v="0"/>
    <x v="23"/>
    <x v="6"/>
    <n v="1003"/>
    <n v="1026"/>
  </r>
  <r>
    <x v="0"/>
    <x v="23"/>
    <x v="7"/>
    <n v="1025"/>
    <n v="1066"/>
  </r>
  <r>
    <x v="0"/>
    <x v="23"/>
    <x v="8"/>
    <n v="897"/>
    <n v="1014"/>
  </r>
  <r>
    <x v="0"/>
    <x v="23"/>
    <x v="9"/>
    <n v="818"/>
    <n v="977"/>
  </r>
  <r>
    <x v="0"/>
    <x v="23"/>
    <x v="10"/>
    <n v="812"/>
    <n v="959"/>
  </r>
  <r>
    <x v="0"/>
    <x v="23"/>
    <x v="11"/>
    <n v="746"/>
    <n v="850"/>
  </r>
  <r>
    <x v="0"/>
    <x v="23"/>
    <x v="12"/>
    <n v="614"/>
    <n v="680"/>
  </r>
  <r>
    <x v="0"/>
    <x v="23"/>
    <x v="13"/>
    <n v="501"/>
    <n v="552"/>
  </r>
  <r>
    <x v="0"/>
    <x v="23"/>
    <x v="14"/>
    <n v="382"/>
    <n v="406"/>
  </r>
  <r>
    <x v="0"/>
    <x v="23"/>
    <x v="15"/>
    <n v="264"/>
    <n v="279"/>
  </r>
  <r>
    <x v="0"/>
    <x v="23"/>
    <x v="16"/>
    <n v="184"/>
    <n v="194"/>
  </r>
  <r>
    <x v="0"/>
    <x v="23"/>
    <x v="17"/>
    <n v="112"/>
    <n v="127"/>
  </r>
  <r>
    <x v="0"/>
    <x v="23"/>
    <x v="18"/>
    <n v="85"/>
    <n v="97"/>
  </r>
  <r>
    <x v="0"/>
    <x v="24"/>
    <x v="0"/>
    <n v="14"/>
    <n v="12"/>
  </r>
  <r>
    <x v="0"/>
    <x v="24"/>
    <x v="1"/>
    <n v="58"/>
    <n v="52"/>
  </r>
  <r>
    <x v="0"/>
    <x v="24"/>
    <x v="2"/>
    <n v="73"/>
    <n v="65"/>
  </r>
  <r>
    <x v="0"/>
    <x v="24"/>
    <x v="3"/>
    <n v="69"/>
    <n v="62"/>
  </r>
  <r>
    <x v="0"/>
    <x v="24"/>
    <x v="4"/>
    <n v="58"/>
    <n v="54"/>
  </r>
  <r>
    <x v="0"/>
    <x v="24"/>
    <x v="5"/>
    <n v="55"/>
    <n v="52"/>
  </r>
  <r>
    <x v="0"/>
    <x v="24"/>
    <x v="6"/>
    <n v="55"/>
    <n v="56"/>
  </r>
  <r>
    <x v="0"/>
    <x v="24"/>
    <x v="7"/>
    <n v="65"/>
    <n v="69"/>
  </r>
  <r>
    <x v="0"/>
    <x v="24"/>
    <x v="8"/>
    <n v="49"/>
    <n v="55"/>
  </r>
  <r>
    <x v="0"/>
    <x v="24"/>
    <x v="9"/>
    <n v="45"/>
    <n v="53"/>
  </r>
  <r>
    <x v="0"/>
    <x v="24"/>
    <x v="10"/>
    <n v="44"/>
    <n v="52"/>
  </r>
  <r>
    <x v="0"/>
    <x v="24"/>
    <x v="11"/>
    <n v="41"/>
    <n v="46"/>
  </r>
  <r>
    <x v="0"/>
    <x v="24"/>
    <x v="12"/>
    <n v="33"/>
    <n v="37"/>
  </r>
  <r>
    <x v="0"/>
    <x v="24"/>
    <x v="13"/>
    <n v="27"/>
    <n v="30"/>
  </r>
  <r>
    <x v="0"/>
    <x v="24"/>
    <x v="14"/>
    <n v="21"/>
    <n v="22"/>
  </r>
  <r>
    <x v="0"/>
    <x v="24"/>
    <x v="15"/>
    <n v="14"/>
    <n v="15"/>
  </r>
  <r>
    <x v="0"/>
    <x v="24"/>
    <x v="16"/>
    <n v="10"/>
    <n v="10"/>
  </r>
  <r>
    <x v="0"/>
    <x v="24"/>
    <x v="17"/>
    <n v="6"/>
    <n v="7"/>
  </r>
  <r>
    <x v="0"/>
    <x v="24"/>
    <x v="18"/>
    <n v="4"/>
    <n v="5"/>
  </r>
  <r>
    <x v="0"/>
    <x v="25"/>
    <x v="0"/>
    <n v="12"/>
    <n v="11"/>
  </r>
  <r>
    <x v="0"/>
    <x v="25"/>
    <x v="1"/>
    <n v="51"/>
    <n v="46"/>
  </r>
  <r>
    <x v="0"/>
    <x v="25"/>
    <x v="2"/>
    <n v="64"/>
    <n v="57"/>
  </r>
  <r>
    <x v="0"/>
    <x v="25"/>
    <x v="3"/>
    <n v="61"/>
    <n v="54"/>
  </r>
  <r>
    <x v="0"/>
    <x v="25"/>
    <x v="4"/>
    <n v="51"/>
    <n v="47"/>
  </r>
  <r>
    <x v="0"/>
    <x v="25"/>
    <x v="5"/>
    <n v="48"/>
    <n v="46"/>
  </r>
  <r>
    <x v="0"/>
    <x v="25"/>
    <x v="6"/>
    <n v="48"/>
    <n v="49"/>
  </r>
  <r>
    <x v="0"/>
    <x v="25"/>
    <x v="7"/>
    <n v="58"/>
    <n v="59"/>
  </r>
  <r>
    <x v="0"/>
    <x v="25"/>
    <x v="8"/>
    <n v="43"/>
    <n v="49"/>
  </r>
  <r>
    <x v="0"/>
    <x v="25"/>
    <x v="9"/>
    <n v="39"/>
    <n v="47"/>
  </r>
  <r>
    <x v="0"/>
    <x v="25"/>
    <x v="10"/>
    <n v="39"/>
    <n v="46"/>
  </r>
  <r>
    <x v="0"/>
    <x v="25"/>
    <x v="11"/>
    <n v="36"/>
    <n v="41"/>
  </r>
  <r>
    <x v="0"/>
    <x v="25"/>
    <x v="12"/>
    <n v="29"/>
    <n v="32"/>
  </r>
  <r>
    <x v="0"/>
    <x v="25"/>
    <x v="13"/>
    <n v="24"/>
    <n v="26"/>
  </r>
  <r>
    <x v="0"/>
    <x v="25"/>
    <x v="14"/>
    <n v="18"/>
    <n v="19"/>
  </r>
  <r>
    <x v="0"/>
    <x v="25"/>
    <x v="15"/>
    <n v="12"/>
    <n v="13"/>
  </r>
  <r>
    <x v="0"/>
    <x v="25"/>
    <x v="16"/>
    <n v="8"/>
    <n v="9"/>
  </r>
  <r>
    <x v="0"/>
    <x v="25"/>
    <x v="17"/>
    <n v="5"/>
    <n v="6"/>
  </r>
  <r>
    <x v="0"/>
    <x v="25"/>
    <x v="18"/>
    <n v="4"/>
    <n v="4"/>
  </r>
  <r>
    <x v="0"/>
    <x v="26"/>
    <x v="0"/>
    <n v="84"/>
    <n v="76"/>
  </r>
  <r>
    <x v="0"/>
    <x v="26"/>
    <x v="1"/>
    <n v="347"/>
    <n v="314"/>
  </r>
  <r>
    <x v="0"/>
    <x v="26"/>
    <x v="2"/>
    <n v="441"/>
    <n v="388"/>
  </r>
  <r>
    <x v="0"/>
    <x v="26"/>
    <x v="3"/>
    <n v="417"/>
    <n v="372"/>
  </r>
  <r>
    <x v="0"/>
    <x v="26"/>
    <x v="4"/>
    <n v="352"/>
    <n v="324"/>
  </r>
  <r>
    <x v="0"/>
    <x v="26"/>
    <x v="5"/>
    <n v="332"/>
    <n v="316"/>
  </r>
  <r>
    <x v="0"/>
    <x v="26"/>
    <x v="6"/>
    <n v="330"/>
    <n v="338"/>
  </r>
  <r>
    <x v="0"/>
    <x v="26"/>
    <x v="7"/>
    <n v="346"/>
    <n v="348"/>
  </r>
  <r>
    <x v="0"/>
    <x v="26"/>
    <x v="8"/>
    <n v="295"/>
    <n v="334"/>
  </r>
  <r>
    <x v="0"/>
    <x v="26"/>
    <x v="9"/>
    <n v="269"/>
    <n v="322"/>
  </r>
  <r>
    <x v="0"/>
    <x v="26"/>
    <x v="10"/>
    <n v="267"/>
    <n v="316"/>
  </r>
  <r>
    <x v="0"/>
    <x v="26"/>
    <x v="11"/>
    <n v="245"/>
    <n v="280"/>
  </r>
  <r>
    <x v="0"/>
    <x v="26"/>
    <x v="12"/>
    <n v="202"/>
    <n v="224"/>
  </r>
  <r>
    <x v="0"/>
    <x v="26"/>
    <x v="13"/>
    <n v="165"/>
    <n v="182"/>
  </r>
  <r>
    <x v="0"/>
    <x v="26"/>
    <x v="14"/>
    <n v="126"/>
    <n v="134"/>
  </r>
  <r>
    <x v="0"/>
    <x v="26"/>
    <x v="15"/>
    <n v="86"/>
    <n v="92"/>
  </r>
  <r>
    <x v="0"/>
    <x v="26"/>
    <x v="16"/>
    <n v="60"/>
    <n v="64"/>
  </r>
  <r>
    <x v="0"/>
    <x v="26"/>
    <x v="17"/>
    <n v="36"/>
    <n v="42"/>
  </r>
  <r>
    <x v="0"/>
    <x v="26"/>
    <x v="18"/>
    <n v="28"/>
    <n v="32"/>
  </r>
  <r>
    <x v="0"/>
    <x v="27"/>
    <x v="0"/>
    <n v="316"/>
    <n v="283"/>
  </r>
  <r>
    <x v="0"/>
    <x v="27"/>
    <x v="1"/>
    <n v="1297"/>
    <n v="1171"/>
  </r>
  <r>
    <x v="0"/>
    <x v="27"/>
    <x v="2"/>
    <n v="1646"/>
    <n v="1447"/>
  </r>
  <r>
    <x v="0"/>
    <x v="27"/>
    <x v="3"/>
    <n v="1557"/>
    <n v="1387"/>
  </r>
  <r>
    <x v="0"/>
    <x v="27"/>
    <x v="4"/>
    <n v="1314"/>
    <n v="1208"/>
  </r>
  <r>
    <x v="0"/>
    <x v="27"/>
    <x v="5"/>
    <n v="1241"/>
    <n v="1178"/>
  </r>
  <r>
    <x v="0"/>
    <x v="27"/>
    <x v="6"/>
    <n v="1233"/>
    <n v="1261"/>
  </r>
  <r>
    <x v="0"/>
    <x v="27"/>
    <x v="7"/>
    <n v="1258"/>
    <n v="1309"/>
  </r>
  <r>
    <x v="0"/>
    <x v="27"/>
    <x v="8"/>
    <n v="1103"/>
    <n v="1246"/>
  </r>
  <r>
    <x v="0"/>
    <x v="27"/>
    <x v="9"/>
    <n v="1005"/>
    <n v="1201"/>
  </r>
  <r>
    <x v="0"/>
    <x v="27"/>
    <x v="10"/>
    <n v="997"/>
    <n v="1178"/>
  </r>
  <r>
    <x v="0"/>
    <x v="27"/>
    <x v="11"/>
    <n v="916"/>
    <n v="1044"/>
  </r>
  <r>
    <x v="0"/>
    <x v="27"/>
    <x v="12"/>
    <n v="754"/>
    <n v="835"/>
  </r>
  <r>
    <x v="0"/>
    <x v="27"/>
    <x v="13"/>
    <n v="616"/>
    <n v="679"/>
  </r>
  <r>
    <x v="0"/>
    <x v="27"/>
    <x v="14"/>
    <n v="470"/>
    <n v="499"/>
  </r>
  <r>
    <x v="0"/>
    <x v="27"/>
    <x v="15"/>
    <n v="324"/>
    <n v="343"/>
  </r>
  <r>
    <x v="0"/>
    <x v="27"/>
    <x v="16"/>
    <n v="227"/>
    <n v="238"/>
  </r>
  <r>
    <x v="0"/>
    <x v="27"/>
    <x v="17"/>
    <n v="137"/>
    <n v="156"/>
  </r>
  <r>
    <x v="0"/>
    <x v="27"/>
    <x v="18"/>
    <n v="105"/>
    <n v="119"/>
  </r>
  <r>
    <x v="0"/>
    <x v="28"/>
    <x v="0"/>
    <n v="203"/>
    <n v="181"/>
  </r>
  <r>
    <x v="0"/>
    <x v="28"/>
    <x v="1"/>
    <n v="832"/>
    <n v="751"/>
  </r>
  <r>
    <x v="0"/>
    <x v="28"/>
    <x v="2"/>
    <n v="1056"/>
    <n v="928"/>
  </r>
  <r>
    <x v="0"/>
    <x v="28"/>
    <x v="3"/>
    <n v="999"/>
    <n v="890"/>
  </r>
  <r>
    <x v="0"/>
    <x v="28"/>
    <x v="4"/>
    <n v="843"/>
    <n v="775"/>
  </r>
  <r>
    <x v="0"/>
    <x v="28"/>
    <x v="5"/>
    <n v="796"/>
    <n v="756"/>
  </r>
  <r>
    <x v="0"/>
    <x v="28"/>
    <x v="6"/>
    <n v="791"/>
    <n v="809"/>
  </r>
  <r>
    <x v="0"/>
    <x v="28"/>
    <x v="7"/>
    <n v="811"/>
    <n v="842"/>
  </r>
  <r>
    <x v="0"/>
    <x v="28"/>
    <x v="8"/>
    <n v="707"/>
    <n v="799"/>
  </r>
  <r>
    <x v="0"/>
    <x v="28"/>
    <x v="9"/>
    <n v="645"/>
    <n v="770"/>
  </r>
  <r>
    <x v="0"/>
    <x v="28"/>
    <x v="10"/>
    <n v="640"/>
    <n v="756"/>
  </r>
  <r>
    <x v="0"/>
    <x v="28"/>
    <x v="11"/>
    <n v="588"/>
    <n v="670"/>
  </r>
  <r>
    <x v="0"/>
    <x v="28"/>
    <x v="12"/>
    <n v="484"/>
    <n v="536"/>
  </r>
  <r>
    <x v="0"/>
    <x v="28"/>
    <x v="13"/>
    <n v="395"/>
    <n v="435"/>
  </r>
  <r>
    <x v="0"/>
    <x v="28"/>
    <x v="14"/>
    <n v="301"/>
    <n v="320"/>
  </r>
  <r>
    <x v="0"/>
    <x v="28"/>
    <x v="15"/>
    <n v="208"/>
    <n v="220"/>
  </r>
  <r>
    <x v="0"/>
    <x v="28"/>
    <x v="16"/>
    <n v="145"/>
    <n v="153"/>
  </r>
  <r>
    <x v="0"/>
    <x v="28"/>
    <x v="17"/>
    <n v="88"/>
    <n v="100"/>
  </r>
  <r>
    <x v="0"/>
    <x v="28"/>
    <x v="18"/>
    <n v="67"/>
    <n v="76"/>
  </r>
  <r>
    <x v="0"/>
    <x v="29"/>
    <x v="0"/>
    <n v="22"/>
    <n v="20"/>
  </r>
  <r>
    <x v="0"/>
    <x v="29"/>
    <x v="1"/>
    <n v="93"/>
    <n v="84"/>
  </r>
  <r>
    <x v="0"/>
    <x v="29"/>
    <x v="2"/>
    <n v="118"/>
    <n v="104"/>
  </r>
  <r>
    <x v="0"/>
    <x v="29"/>
    <x v="3"/>
    <n v="112"/>
    <n v="100"/>
  </r>
  <r>
    <x v="0"/>
    <x v="29"/>
    <x v="4"/>
    <n v="94"/>
    <n v="87"/>
  </r>
  <r>
    <x v="0"/>
    <x v="29"/>
    <x v="5"/>
    <n v="89"/>
    <n v="85"/>
  </r>
  <r>
    <x v="0"/>
    <x v="29"/>
    <x v="6"/>
    <n v="88"/>
    <n v="90"/>
  </r>
  <r>
    <x v="0"/>
    <x v="29"/>
    <x v="7"/>
    <n v="101"/>
    <n v="101"/>
  </r>
  <r>
    <x v="0"/>
    <x v="29"/>
    <x v="8"/>
    <n v="79"/>
    <n v="89"/>
  </r>
  <r>
    <x v="0"/>
    <x v="29"/>
    <x v="9"/>
    <n v="72"/>
    <n v="86"/>
  </r>
  <r>
    <x v="0"/>
    <x v="29"/>
    <x v="10"/>
    <n v="71"/>
    <n v="85"/>
  </r>
  <r>
    <x v="0"/>
    <x v="29"/>
    <x v="11"/>
    <n v="66"/>
    <n v="75"/>
  </r>
  <r>
    <x v="0"/>
    <x v="29"/>
    <x v="12"/>
    <n v="54"/>
    <n v="60"/>
  </r>
  <r>
    <x v="0"/>
    <x v="29"/>
    <x v="13"/>
    <n v="44"/>
    <n v="48"/>
  </r>
  <r>
    <x v="0"/>
    <x v="29"/>
    <x v="14"/>
    <n v="33"/>
    <n v="36"/>
  </r>
  <r>
    <x v="0"/>
    <x v="29"/>
    <x v="15"/>
    <n v="23"/>
    <n v="24"/>
  </r>
  <r>
    <x v="0"/>
    <x v="29"/>
    <x v="16"/>
    <n v="16"/>
    <n v="17"/>
  </r>
  <r>
    <x v="0"/>
    <x v="29"/>
    <x v="17"/>
    <n v="9"/>
    <n v="11"/>
  </r>
  <r>
    <x v="0"/>
    <x v="29"/>
    <x v="18"/>
    <n v="7"/>
    <n v="8"/>
  </r>
  <r>
    <x v="0"/>
    <x v="30"/>
    <x v="0"/>
    <n v="382"/>
    <n v="343"/>
  </r>
  <r>
    <x v="0"/>
    <x v="30"/>
    <x v="1"/>
    <n v="1570"/>
    <n v="1417"/>
  </r>
  <r>
    <x v="0"/>
    <x v="30"/>
    <x v="2"/>
    <n v="1992"/>
    <n v="1751"/>
  </r>
  <r>
    <x v="0"/>
    <x v="30"/>
    <x v="3"/>
    <n v="1884"/>
    <n v="1679"/>
  </r>
  <r>
    <x v="0"/>
    <x v="30"/>
    <x v="4"/>
    <n v="1590"/>
    <n v="1462"/>
  </r>
  <r>
    <x v="0"/>
    <x v="30"/>
    <x v="5"/>
    <n v="1501"/>
    <n v="1426"/>
  </r>
  <r>
    <x v="0"/>
    <x v="30"/>
    <x v="6"/>
    <n v="1492"/>
    <n v="1526"/>
  </r>
  <r>
    <x v="0"/>
    <x v="30"/>
    <x v="7"/>
    <n v="1522"/>
    <n v="1582"/>
  </r>
  <r>
    <x v="0"/>
    <x v="30"/>
    <x v="8"/>
    <n v="1335"/>
    <n v="1507"/>
  </r>
  <r>
    <x v="0"/>
    <x v="30"/>
    <x v="9"/>
    <n v="1217"/>
    <n v="1453"/>
  </r>
  <r>
    <x v="0"/>
    <x v="30"/>
    <x v="10"/>
    <n v="1207"/>
    <n v="1426"/>
  </r>
  <r>
    <x v="0"/>
    <x v="30"/>
    <x v="11"/>
    <n v="1109"/>
    <n v="1264"/>
  </r>
  <r>
    <x v="0"/>
    <x v="30"/>
    <x v="12"/>
    <n v="912"/>
    <n v="1011"/>
  </r>
  <r>
    <x v="0"/>
    <x v="30"/>
    <x v="13"/>
    <n v="746"/>
    <n v="821"/>
  </r>
  <r>
    <x v="0"/>
    <x v="30"/>
    <x v="14"/>
    <n v="569"/>
    <n v="604"/>
  </r>
  <r>
    <x v="0"/>
    <x v="30"/>
    <x v="15"/>
    <n v="392"/>
    <n v="415"/>
  </r>
  <r>
    <x v="0"/>
    <x v="30"/>
    <x v="16"/>
    <n v="274"/>
    <n v="288"/>
  </r>
  <r>
    <x v="0"/>
    <x v="30"/>
    <x v="17"/>
    <n v="166"/>
    <n v="189"/>
  </r>
  <r>
    <x v="0"/>
    <x v="30"/>
    <x v="18"/>
    <n v="127"/>
    <n v="144"/>
  </r>
  <r>
    <x v="0"/>
    <x v="31"/>
    <x v="0"/>
    <n v="51"/>
    <n v="45"/>
  </r>
  <r>
    <x v="0"/>
    <x v="31"/>
    <x v="1"/>
    <n v="209"/>
    <n v="189"/>
  </r>
  <r>
    <x v="0"/>
    <x v="31"/>
    <x v="2"/>
    <n v="266"/>
    <n v="234"/>
  </r>
  <r>
    <x v="0"/>
    <x v="31"/>
    <x v="3"/>
    <n v="251"/>
    <n v="224"/>
  </r>
  <r>
    <x v="0"/>
    <x v="31"/>
    <x v="4"/>
    <n v="212"/>
    <n v="195"/>
  </r>
  <r>
    <x v="0"/>
    <x v="31"/>
    <x v="5"/>
    <n v="200"/>
    <n v="190"/>
  </r>
  <r>
    <x v="0"/>
    <x v="31"/>
    <x v="6"/>
    <n v="199"/>
    <n v="203"/>
  </r>
  <r>
    <x v="0"/>
    <x v="31"/>
    <x v="7"/>
    <n v="210"/>
    <n v="220"/>
  </r>
  <r>
    <x v="0"/>
    <x v="31"/>
    <x v="8"/>
    <n v="178"/>
    <n v="201"/>
  </r>
  <r>
    <x v="0"/>
    <x v="31"/>
    <x v="9"/>
    <n v="162"/>
    <n v="194"/>
  </r>
  <r>
    <x v="0"/>
    <x v="31"/>
    <x v="10"/>
    <n v="161"/>
    <n v="190"/>
  </r>
  <r>
    <x v="0"/>
    <x v="31"/>
    <x v="11"/>
    <n v="148"/>
    <n v="168"/>
  </r>
  <r>
    <x v="0"/>
    <x v="31"/>
    <x v="12"/>
    <n v="122"/>
    <n v="135"/>
  </r>
  <r>
    <x v="0"/>
    <x v="31"/>
    <x v="13"/>
    <n v="99"/>
    <n v="109"/>
  </r>
  <r>
    <x v="0"/>
    <x v="31"/>
    <x v="14"/>
    <n v="76"/>
    <n v="80"/>
  </r>
  <r>
    <x v="0"/>
    <x v="31"/>
    <x v="15"/>
    <n v="52"/>
    <n v="55"/>
  </r>
  <r>
    <x v="0"/>
    <x v="31"/>
    <x v="16"/>
    <n v="36"/>
    <n v="38"/>
  </r>
  <r>
    <x v="0"/>
    <x v="31"/>
    <x v="17"/>
    <n v="22"/>
    <n v="25"/>
  </r>
  <r>
    <x v="0"/>
    <x v="31"/>
    <x v="18"/>
    <n v="17"/>
    <n v="19"/>
  </r>
  <r>
    <x v="0"/>
    <x v="32"/>
    <x v="0"/>
    <n v="55"/>
    <n v="50"/>
  </r>
  <r>
    <x v="0"/>
    <x v="32"/>
    <x v="1"/>
    <n v="229"/>
    <n v="207"/>
  </r>
  <r>
    <x v="0"/>
    <x v="32"/>
    <x v="2"/>
    <n v="291"/>
    <n v="256"/>
  </r>
  <r>
    <x v="0"/>
    <x v="32"/>
    <x v="3"/>
    <n v="275"/>
    <n v="245"/>
  </r>
  <r>
    <x v="0"/>
    <x v="32"/>
    <x v="4"/>
    <n v="232"/>
    <n v="213"/>
  </r>
  <r>
    <x v="0"/>
    <x v="32"/>
    <x v="5"/>
    <n v="219"/>
    <n v="208"/>
  </r>
  <r>
    <x v="0"/>
    <x v="32"/>
    <x v="6"/>
    <n v="217"/>
    <n v="223"/>
  </r>
  <r>
    <x v="0"/>
    <x v="32"/>
    <x v="7"/>
    <n v="229"/>
    <n v="237"/>
  </r>
  <r>
    <x v="0"/>
    <x v="32"/>
    <x v="8"/>
    <n v="195"/>
    <n v="220"/>
  </r>
  <r>
    <x v="0"/>
    <x v="32"/>
    <x v="9"/>
    <n v="177"/>
    <n v="212"/>
  </r>
  <r>
    <x v="0"/>
    <x v="32"/>
    <x v="10"/>
    <n v="176"/>
    <n v="208"/>
  </r>
  <r>
    <x v="0"/>
    <x v="32"/>
    <x v="11"/>
    <n v="162"/>
    <n v="184"/>
  </r>
  <r>
    <x v="0"/>
    <x v="32"/>
    <x v="12"/>
    <n v="133"/>
    <n v="147"/>
  </r>
  <r>
    <x v="0"/>
    <x v="32"/>
    <x v="13"/>
    <n v="108"/>
    <n v="120"/>
  </r>
  <r>
    <x v="0"/>
    <x v="32"/>
    <x v="14"/>
    <n v="83"/>
    <n v="88"/>
  </r>
  <r>
    <x v="0"/>
    <x v="32"/>
    <x v="15"/>
    <n v="57"/>
    <n v="60"/>
  </r>
  <r>
    <x v="0"/>
    <x v="32"/>
    <x v="16"/>
    <n v="40"/>
    <n v="42"/>
  </r>
  <r>
    <x v="0"/>
    <x v="32"/>
    <x v="17"/>
    <n v="24"/>
    <n v="27"/>
  </r>
  <r>
    <x v="0"/>
    <x v="32"/>
    <x v="18"/>
    <n v="18"/>
    <n v="21"/>
  </r>
  <r>
    <x v="0"/>
    <x v="33"/>
    <x v="0"/>
    <n v="35"/>
    <n v="32"/>
  </r>
  <r>
    <x v="0"/>
    <x v="33"/>
    <x v="1"/>
    <n v="147"/>
    <n v="132"/>
  </r>
  <r>
    <x v="0"/>
    <x v="33"/>
    <x v="2"/>
    <n v="187"/>
    <n v="164"/>
  </r>
  <r>
    <x v="0"/>
    <x v="33"/>
    <x v="3"/>
    <n v="176"/>
    <n v="157"/>
  </r>
  <r>
    <x v="0"/>
    <x v="33"/>
    <x v="4"/>
    <n v="149"/>
    <n v="137"/>
  </r>
  <r>
    <x v="0"/>
    <x v="33"/>
    <x v="5"/>
    <n v="140"/>
    <n v="133"/>
  </r>
  <r>
    <x v="0"/>
    <x v="33"/>
    <x v="6"/>
    <n v="140"/>
    <n v="143"/>
  </r>
  <r>
    <x v="0"/>
    <x v="33"/>
    <x v="7"/>
    <n v="151"/>
    <n v="157"/>
  </r>
  <r>
    <x v="0"/>
    <x v="33"/>
    <x v="8"/>
    <n v="125"/>
    <n v="141"/>
  </r>
  <r>
    <x v="0"/>
    <x v="33"/>
    <x v="9"/>
    <n v="114"/>
    <n v="136"/>
  </r>
  <r>
    <x v="0"/>
    <x v="33"/>
    <x v="10"/>
    <n v="113"/>
    <n v="133"/>
  </r>
  <r>
    <x v="0"/>
    <x v="33"/>
    <x v="11"/>
    <n v="104"/>
    <n v="118"/>
  </r>
  <r>
    <x v="0"/>
    <x v="33"/>
    <x v="12"/>
    <n v="85"/>
    <n v="94"/>
  </r>
  <r>
    <x v="0"/>
    <x v="33"/>
    <x v="13"/>
    <n v="70"/>
    <n v="77"/>
  </r>
  <r>
    <x v="0"/>
    <x v="33"/>
    <x v="14"/>
    <n v="53"/>
    <n v="56"/>
  </r>
  <r>
    <x v="0"/>
    <x v="33"/>
    <x v="15"/>
    <n v="36"/>
    <n v="38"/>
  </r>
  <r>
    <x v="0"/>
    <x v="33"/>
    <x v="16"/>
    <n v="25"/>
    <n v="27"/>
  </r>
  <r>
    <x v="0"/>
    <x v="33"/>
    <x v="17"/>
    <n v="15"/>
    <n v="17"/>
  </r>
  <r>
    <x v="0"/>
    <x v="33"/>
    <x v="18"/>
    <n v="11"/>
    <n v="13"/>
  </r>
  <r>
    <x v="0"/>
    <x v="34"/>
    <x v="0"/>
    <n v="28"/>
    <n v="25"/>
  </r>
  <r>
    <x v="0"/>
    <x v="34"/>
    <x v="1"/>
    <n v="115"/>
    <n v="104"/>
  </r>
  <r>
    <x v="0"/>
    <x v="34"/>
    <x v="2"/>
    <n v="146"/>
    <n v="128"/>
  </r>
  <r>
    <x v="0"/>
    <x v="34"/>
    <x v="3"/>
    <n v="138"/>
    <n v="123"/>
  </r>
  <r>
    <x v="0"/>
    <x v="34"/>
    <x v="4"/>
    <n v="116"/>
    <n v="107"/>
  </r>
  <r>
    <x v="0"/>
    <x v="34"/>
    <x v="5"/>
    <n v="110"/>
    <n v="104"/>
  </r>
  <r>
    <x v="0"/>
    <x v="34"/>
    <x v="6"/>
    <n v="109"/>
    <n v="112"/>
  </r>
  <r>
    <x v="0"/>
    <x v="34"/>
    <x v="7"/>
    <n v="121"/>
    <n v="126"/>
  </r>
  <r>
    <x v="0"/>
    <x v="34"/>
    <x v="8"/>
    <n v="98"/>
    <n v="110"/>
  </r>
  <r>
    <x v="0"/>
    <x v="34"/>
    <x v="9"/>
    <n v="89"/>
    <n v="106"/>
  </r>
  <r>
    <x v="0"/>
    <x v="34"/>
    <x v="10"/>
    <n v="88"/>
    <n v="104"/>
  </r>
  <r>
    <x v="0"/>
    <x v="34"/>
    <x v="11"/>
    <n v="81"/>
    <n v="93"/>
  </r>
  <r>
    <x v="0"/>
    <x v="34"/>
    <x v="12"/>
    <n v="67"/>
    <n v="74"/>
  </r>
  <r>
    <x v="0"/>
    <x v="34"/>
    <x v="13"/>
    <n v="54"/>
    <n v="60"/>
  </r>
  <r>
    <x v="0"/>
    <x v="34"/>
    <x v="14"/>
    <n v="41"/>
    <n v="44"/>
  </r>
  <r>
    <x v="0"/>
    <x v="34"/>
    <x v="15"/>
    <n v="28"/>
    <n v="30"/>
  </r>
  <r>
    <x v="0"/>
    <x v="34"/>
    <x v="16"/>
    <n v="20"/>
    <n v="21"/>
  </r>
  <r>
    <x v="0"/>
    <x v="34"/>
    <x v="17"/>
    <n v="12"/>
    <n v="13"/>
  </r>
  <r>
    <x v="0"/>
    <x v="34"/>
    <x v="18"/>
    <n v="9"/>
    <n v="10"/>
  </r>
  <r>
    <x v="0"/>
    <x v="35"/>
    <x v="0"/>
    <n v="24"/>
    <n v="22"/>
  </r>
  <r>
    <x v="0"/>
    <x v="35"/>
    <x v="1"/>
    <n v="102"/>
    <n v="92"/>
  </r>
  <r>
    <x v="0"/>
    <x v="35"/>
    <x v="2"/>
    <n v="129"/>
    <n v="113"/>
  </r>
  <r>
    <x v="0"/>
    <x v="35"/>
    <x v="3"/>
    <n v="122"/>
    <n v="109"/>
  </r>
  <r>
    <x v="0"/>
    <x v="35"/>
    <x v="4"/>
    <n v="103"/>
    <n v="95"/>
  </r>
  <r>
    <x v="0"/>
    <x v="35"/>
    <x v="5"/>
    <n v="97"/>
    <n v="92"/>
  </r>
  <r>
    <x v="0"/>
    <x v="35"/>
    <x v="6"/>
    <n v="96"/>
    <n v="99"/>
  </r>
  <r>
    <x v="0"/>
    <x v="35"/>
    <x v="7"/>
    <n v="107"/>
    <n v="110"/>
  </r>
  <r>
    <x v="0"/>
    <x v="35"/>
    <x v="8"/>
    <n v="86"/>
    <n v="97"/>
  </r>
  <r>
    <x v="0"/>
    <x v="35"/>
    <x v="9"/>
    <n v="79"/>
    <n v="94"/>
  </r>
  <r>
    <x v="0"/>
    <x v="35"/>
    <x v="10"/>
    <n v="78"/>
    <n v="92"/>
  </r>
  <r>
    <x v="0"/>
    <x v="35"/>
    <x v="11"/>
    <n v="72"/>
    <n v="82"/>
  </r>
  <r>
    <x v="0"/>
    <x v="35"/>
    <x v="12"/>
    <n v="59"/>
    <n v="65"/>
  </r>
  <r>
    <x v="0"/>
    <x v="35"/>
    <x v="13"/>
    <n v="48"/>
    <n v="53"/>
  </r>
  <r>
    <x v="0"/>
    <x v="35"/>
    <x v="14"/>
    <n v="36"/>
    <n v="39"/>
  </r>
  <r>
    <x v="0"/>
    <x v="35"/>
    <x v="15"/>
    <n v="25"/>
    <n v="26"/>
  </r>
  <r>
    <x v="0"/>
    <x v="35"/>
    <x v="16"/>
    <n v="17"/>
    <n v="18"/>
  </r>
  <r>
    <x v="0"/>
    <x v="35"/>
    <x v="17"/>
    <n v="10"/>
    <n v="12"/>
  </r>
  <r>
    <x v="0"/>
    <x v="35"/>
    <x v="18"/>
    <n v="8"/>
    <n v="9"/>
  </r>
  <r>
    <x v="0"/>
    <x v="36"/>
    <x v="0"/>
    <n v="71"/>
    <n v="63"/>
  </r>
  <r>
    <x v="0"/>
    <x v="36"/>
    <x v="1"/>
    <n v="292"/>
    <n v="263"/>
  </r>
  <r>
    <x v="0"/>
    <x v="36"/>
    <x v="2"/>
    <n v="370"/>
    <n v="325"/>
  </r>
  <r>
    <x v="0"/>
    <x v="36"/>
    <x v="3"/>
    <n v="350"/>
    <n v="312"/>
  </r>
  <r>
    <x v="0"/>
    <x v="36"/>
    <x v="4"/>
    <n v="295"/>
    <n v="272"/>
  </r>
  <r>
    <x v="0"/>
    <x v="36"/>
    <x v="5"/>
    <n v="279"/>
    <n v="265"/>
  </r>
  <r>
    <x v="0"/>
    <x v="36"/>
    <x v="6"/>
    <n v="277"/>
    <n v="283"/>
  </r>
  <r>
    <x v="0"/>
    <x v="36"/>
    <x v="7"/>
    <n v="291"/>
    <n v="303"/>
  </r>
  <r>
    <x v="0"/>
    <x v="36"/>
    <x v="8"/>
    <n v="248"/>
    <n v="280"/>
  </r>
  <r>
    <x v="0"/>
    <x v="36"/>
    <x v="9"/>
    <n v="226"/>
    <n v="270"/>
  </r>
  <r>
    <x v="0"/>
    <x v="36"/>
    <x v="10"/>
    <n v="224"/>
    <n v="265"/>
  </r>
  <r>
    <x v="0"/>
    <x v="36"/>
    <x v="11"/>
    <n v="206"/>
    <n v="235"/>
  </r>
  <r>
    <x v="0"/>
    <x v="36"/>
    <x v="12"/>
    <n v="169"/>
    <n v="188"/>
  </r>
  <r>
    <x v="0"/>
    <x v="36"/>
    <x v="13"/>
    <n v="138"/>
    <n v="152"/>
  </r>
  <r>
    <x v="0"/>
    <x v="36"/>
    <x v="14"/>
    <n v="105"/>
    <n v="112"/>
  </r>
  <r>
    <x v="0"/>
    <x v="36"/>
    <x v="15"/>
    <n v="73"/>
    <n v="77"/>
  </r>
  <r>
    <x v="0"/>
    <x v="36"/>
    <x v="16"/>
    <n v="51"/>
    <n v="53"/>
  </r>
  <r>
    <x v="0"/>
    <x v="36"/>
    <x v="17"/>
    <n v="31"/>
    <n v="35"/>
  </r>
  <r>
    <x v="0"/>
    <x v="36"/>
    <x v="18"/>
    <n v="23"/>
    <n v="26"/>
  </r>
  <r>
    <x v="0"/>
    <x v="37"/>
    <x v="0"/>
    <n v="16"/>
    <n v="14"/>
  </r>
  <r>
    <x v="0"/>
    <x v="37"/>
    <x v="1"/>
    <n v="68"/>
    <n v="61"/>
  </r>
  <r>
    <x v="0"/>
    <x v="37"/>
    <x v="2"/>
    <n v="86"/>
    <n v="76"/>
  </r>
  <r>
    <x v="0"/>
    <x v="37"/>
    <x v="3"/>
    <n v="82"/>
    <n v="73"/>
  </r>
  <r>
    <x v="0"/>
    <x v="37"/>
    <x v="4"/>
    <n v="69"/>
    <n v="63"/>
  </r>
  <r>
    <x v="0"/>
    <x v="37"/>
    <x v="5"/>
    <n v="65"/>
    <n v="62"/>
  </r>
  <r>
    <x v="0"/>
    <x v="37"/>
    <x v="6"/>
    <n v="65"/>
    <n v="66"/>
  </r>
  <r>
    <x v="0"/>
    <x v="37"/>
    <x v="7"/>
    <n v="75"/>
    <n v="78"/>
  </r>
  <r>
    <x v="0"/>
    <x v="37"/>
    <x v="8"/>
    <n v="58"/>
    <n v="65"/>
  </r>
  <r>
    <x v="0"/>
    <x v="37"/>
    <x v="9"/>
    <n v="53"/>
    <n v="63"/>
  </r>
  <r>
    <x v="0"/>
    <x v="37"/>
    <x v="10"/>
    <n v="52"/>
    <n v="62"/>
  </r>
  <r>
    <x v="0"/>
    <x v="37"/>
    <x v="11"/>
    <n v="48"/>
    <n v="55"/>
  </r>
  <r>
    <x v="0"/>
    <x v="37"/>
    <x v="12"/>
    <n v="39"/>
    <n v="44"/>
  </r>
  <r>
    <x v="0"/>
    <x v="37"/>
    <x v="13"/>
    <n v="32"/>
    <n v="35"/>
  </r>
  <r>
    <x v="0"/>
    <x v="37"/>
    <x v="14"/>
    <n v="24"/>
    <n v="26"/>
  </r>
  <r>
    <x v="0"/>
    <x v="37"/>
    <x v="15"/>
    <n v="17"/>
    <n v="18"/>
  </r>
  <r>
    <x v="0"/>
    <x v="37"/>
    <x v="16"/>
    <n v="11"/>
    <n v="12"/>
  </r>
  <r>
    <x v="0"/>
    <x v="37"/>
    <x v="17"/>
    <n v="7"/>
    <n v="8"/>
  </r>
  <r>
    <x v="0"/>
    <x v="37"/>
    <x v="18"/>
    <n v="5"/>
    <n v="6"/>
  </r>
  <r>
    <x v="0"/>
    <x v="38"/>
    <x v="0"/>
    <n v="186"/>
    <n v="167"/>
  </r>
  <r>
    <x v="0"/>
    <x v="38"/>
    <x v="1"/>
    <n v="764"/>
    <n v="690"/>
  </r>
  <r>
    <x v="0"/>
    <x v="38"/>
    <x v="2"/>
    <n v="970"/>
    <n v="852"/>
  </r>
  <r>
    <x v="0"/>
    <x v="38"/>
    <x v="3"/>
    <n v="917"/>
    <n v="817"/>
  </r>
  <r>
    <x v="0"/>
    <x v="38"/>
    <x v="4"/>
    <n v="774"/>
    <n v="712"/>
  </r>
  <r>
    <x v="0"/>
    <x v="38"/>
    <x v="5"/>
    <n v="731"/>
    <n v="694"/>
  </r>
  <r>
    <x v="0"/>
    <x v="38"/>
    <x v="6"/>
    <n v="726"/>
    <n v="742"/>
  </r>
  <r>
    <x v="0"/>
    <x v="38"/>
    <x v="7"/>
    <n v="744"/>
    <n v="773"/>
  </r>
  <r>
    <x v="0"/>
    <x v="38"/>
    <x v="8"/>
    <n v="650"/>
    <n v="734"/>
  </r>
  <r>
    <x v="0"/>
    <x v="38"/>
    <x v="9"/>
    <n v="592"/>
    <n v="707"/>
  </r>
  <r>
    <x v="0"/>
    <x v="38"/>
    <x v="10"/>
    <n v="587"/>
    <n v="694"/>
  </r>
  <r>
    <x v="0"/>
    <x v="38"/>
    <x v="11"/>
    <n v="540"/>
    <n v="615"/>
  </r>
  <r>
    <x v="0"/>
    <x v="38"/>
    <x v="12"/>
    <n v="444"/>
    <n v="492"/>
  </r>
  <r>
    <x v="0"/>
    <x v="38"/>
    <x v="13"/>
    <n v="363"/>
    <n v="400"/>
  </r>
  <r>
    <x v="0"/>
    <x v="38"/>
    <x v="14"/>
    <n v="277"/>
    <n v="294"/>
  </r>
  <r>
    <x v="0"/>
    <x v="38"/>
    <x v="15"/>
    <n v="191"/>
    <n v="202"/>
  </r>
  <r>
    <x v="0"/>
    <x v="38"/>
    <x v="16"/>
    <n v="133"/>
    <n v="140"/>
  </r>
  <r>
    <x v="0"/>
    <x v="38"/>
    <x v="17"/>
    <n v="81"/>
    <n v="92"/>
  </r>
  <r>
    <x v="0"/>
    <x v="38"/>
    <x v="18"/>
    <n v="62"/>
    <n v="70"/>
  </r>
  <r>
    <x v="0"/>
    <x v="39"/>
    <x v="0"/>
    <n v="33"/>
    <n v="30"/>
  </r>
  <r>
    <x v="0"/>
    <x v="39"/>
    <x v="1"/>
    <n v="137"/>
    <n v="124"/>
  </r>
  <r>
    <x v="0"/>
    <x v="39"/>
    <x v="2"/>
    <n v="174"/>
    <n v="153"/>
  </r>
  <r>
    <x v="0"/>
    <x v="39"/>
    <x v="3"/>
    <n v="165"/>
    <n v="147"/>
  </r>
  <r>
    <x v="0"/>
    <x v="39"/>
    <x v="4"/>
    <n v="139"/>
    <n v="128"/>
  </r>
  <r>
    <x v="0"/>
    <x v="39"/>
    <x v="5"/>
    <n v="131"/>
    <n v="125"/>
  </r>
  <r>
    <x v="0"/>
    <x v="39"/>
    <x v="6"/>
    <n v="130"/>
    <n v="133"/>
  </r>
  <r>
    <x v="0"/>
    <x v="39"/>
    <x v="7"/>
    <n v="142"/>
    <n v="145"/>
  </r>
  <r>
    <x v="0"/>
    <x v="39"/>
    <x v="8"/>
    <n v="117"/>
    <n v="132"/>
  </r>
  <r>
    <x v="0"/>
    <x v="39"/>
    <x v="9"/>
    <n v="106"/>
    <n v="127"/>
  </r>
  <r>
    <x v="0"/>
    <x v="39"/>
    <x v="10"/>
    <n v="105"/>
    <n v="125"/>
  </r>
  <r>
    <x v="0"/>
    <x v="39"/>
    <x v="11"/>
    <n v="97"/>
    <n v="110"/>
  </r>
  <r>
    <x v="0"/>
    <x v="39"/>
    <x v="12"/>
    <n v="80"/>
    <n v="88"/>
  </r>
  <r>
    <x v="0"/>
    <x v="39"/>
    <x v="13"/>
    <n v="65"/>
    <n v="72"/>
  </r>
  <r>
    <x v="0"/>
    <x v="39"/>
    <x v="14"/>
    <n v="49"/>
    <n v="53"/>
  </r>
  <r>
    <x v="0"/>
    <x v="39"/>
    <x v="15"/>
    <n v="34"/>
    <n v="36"/>
  </r>
  <r>
    <x v="0"/>
    <x v="39"/>
    <x v="16"/>
    <n v="24"/>
    <n v="25"/>
  </r>
  <r>
    <x v="0"/>
    <x v="39"/>
    <x v="17"/>
    <n v="14"/>
    <n v="16"/>
  </r>
  <r>
    <x v="0"/>
    <x v="39"/>
    <x v="18"/>
    <n v="11"/>
    <n v="12"/>
  </r>
  <r>
    <x v="0"/>
    <x v="40"/>
    <x v="0"/>
    <n v="26"/>
    <n v="24"/>
  </r>
  <r>
    <x v="0"/>
    <x v="40"/>
    <x v="1"/>
    <n v="110"/>
    <n v="99"/>
  </r>
  <r>
    <x v="0"/>
    <x v="40"/>
    <x v="2"/>
    <n v="139"/>
    <n v="122"/>
  </r>
  <r>
    <x v="0"/>
    <x v="40"/>
    <x v="3"/>
    <n v="132"/>
    <n v="117"/>
  </r>
  <r>
    <x v="0"/>
    <x v="40"/>
    <x v="4"/>
    <n v="111"/>
    <n v="102"/>
  </r>
  <r>
    <x v="0"/>
    <x v="40"/>
    <x v="5"/>
    <n v="105"/>
    <n v="100"/>
  </r>
  <r>
    <x v="0"/>
    <x v="40"/>
    <x v="6"/>
    <n v="104"/>
    <n v="107"/>
  </r>
  <r>
    <x v="0"/>
    <x v="40"/>
    <x v="7"/>
    <n v="116"/>
    <n v="118"/>
  </r>
  <r>
    <x v="0"/>
    <x v="40"/>
    <x v="8"/>
    <n v="93"/>
    <n v="105"/>
  </r>
  <r>
    <x v="0"/>
    <x v="40"/>
    <x v="9"/>
    <n v="85"/>
    <n v="102"/>
  </r>
  <r>
    <x v="0"/>
    <x v="40"/>
    <x v="10"/>
    <n v="84"/>
    <n v="100"/>
  </r>
  <r>
    <x v="0"/>
    <x v="40"/>
    <x v="11"/>
    <n v="77"/>
    <n v="88"/>
  </r>
  <r>
    <x v="0"/>
    <x v="40"/>
    <x v="12"/>
    <n v="64"/>
    <n v="70"/>
  </r>
  <r>
    <x v="0"/>
    <x v="40"/>
    <x v="13"/>
    <n v="52"/>
    <n v="57"/>
  </r>
  <r>
    <x v="0"/>
    <x v="40"/>
    <x v="14"/>
    <n v="39"/>
    <n v="42"/>
  </r>
  <r>
    <x v="0"/>
    <x v="40"/>
    <x v="15"/>
    <n v="27"/>
    <n v="29"/>
  </r>
  <r>
    <x v="0"/>
    <x v="40"/>
    <x v="16"/>
    <n v="19"/>
    <n v="20"/>
  </r>
  <r>
    <x v="0"/>
    <x v="40"/>
    <x v="17"/>
    <n v="11"/>
    <n v="13"/>
  </r>
  <r>
    <x v="0"/>
    <x v="40"/>
    <x v="18"/>
    <n v="8"/>
    <n v="10"/>
  </r>
  <r>
    <x v="0"/>
    <x v="41"/>
    <x v="0"/>
    <n v="83"/>
    <n v="75"/>
  </r>
  <r>
    <x v="0"/>
    <x v="41"/>
    <x v="1"/>
    <n v="343"/>
    <n v="309"/>
  </r>
  <r>
    <x v="0"/>
    <x v="41"/>
    <x v="2"/>
    <n v="435"/>
    <n v="382"/>
  </r>
  <r>
    <x v="0"/>
    <x v="41"/>
    <x v="3"/>
    <n v="412"/>
    <n v="367"/>
  </r>
  <r>
    <x v="0"/>
    <x v="41"/>
    <x v="4"/>
    <n v="347"/>
    <n v="319"/>
  </r>
  <r>
    <x v="0"/>
    <x v="41"/>
    <x v="5"/>
    <n v="328"/>
    <n v="311"/>
  </r>
  <r>
    <x v="0"/>
    <x v="41"/>
    <x v="6"/>
    <n v="326"/>
    <n v="333"/>
  </r>
  <r>
    <x v="0"/>
    <x v="41"/>
    <x v="7"/>
    <n v="339"/>
    <n v="354"/>
  </r>
  <r>
    <x v="0"/>
    <x v="41"/>
    <x v="8"/>
    <n v="291"/>
    <n v="329"/>
  </r>
  <r>
    <x v="0"/>
    <x v="41"/>
    <x v="9"/>
    <n v="266"/>
    <n v="317"/>
  </r>
  <r>
    <x v="0"/>
    <x v="41"/>
    <x v="10"/>
    <n v="264"/>
    <n v="311"/>
  </r>
  <r>
    <x v="0"/>
    <x v="41"/>
    <x v="11"/>
    <n v="242"/>
    <n v="276"/>
  </r>
  <r>
    <x v="0"/>
    <x v="41"/>
    <x v="12"/>
    <n v="199"/>
    <n v="221"/>
  </r>
  <r>
    <x v="0"/>
    <x v="41"/>
    <x v="13"/>
    <n v="163"/>
    <n v="179"/>
  </r>
  <r>
    <x v="0"/>
    <x v="41"/>
    <x v="14"/>
    <n v="124"/>
    <n v="132"/>
  </r>
  <r>
    <x v="0"/>
    <x v="41"/>
    <x v="15"/>
    <n v="85"/>
    <n v="90"/>
  </r>
  <r>
    <x v="0"/>
    <x v="41"/>
    <x v="16"/>
    <n v="60"/>
    <n v="63"/>
  </r>
  <r>
    <x v="0"/>
    <x v="41"/>
    <x v="17"/>
    <n v="36"/>
    <n v="41"/>
  </r>
  <r>
    <x v="0"/>
    <x v="41"/>
    <x v="18"/>
    <n v="27"/>
    <n v="31"/>
  </r>
  <r>
    <x v="0"/>
    <x v="42"/>
    <x v="0"/>
    <n v="64"/>
    <n v="57"/>
  </r>
  <r>
    <x v="0"/>
    <x v="42"/>
    <x v="1"/>
    <n v="263"/>
    <n v="238"/>
  </r>
  <r>
    <x v="0"/>
    <x v="42"/>
    <x v="2"/>
    <n v="334"/>
    <n v="294"/>
  </r>
  <r>
    <x v="0"/>
    <x v="42"/>
    <x v="3"/>
    <n v="316"/>
    <n v="282"/>
  </r>
  <r>
    <x v="0"/>
    <x v="42"/>
    <x v="4"/>
    <n v="267"/>
    <n v="245"/>
  </r>
  <r>
    <x v="0"/>
    <x v="42"/>
    <x v="5"/>
    <n v="252"/>
    <n v="239"/>
  </r>
  <r>
    <x v="0"/>
    <x v="42"/>
    <x v="6"/>
    <n v="250"/>
    <n v="256"/>
  </r>
  <r>
    <x v="0"/>
    <x v="42"/>
    <x v="7"/>
    <n v="261"/>
    <n v="272"/>
  </r>
  <r>
    <x v="0"/>
    <x v="42"/>
    <x v="8"/>
    <n v="224"/>
    <n v="253"/>
  </r>
  <r>
    <x v="0"/>
    <x v="42"/>
    <x v="9"/>
    <n v="204"/>
    <n v="244"/>
  </r>
  <r>
    <x v="0"/>
    <x v="42"/>
    <x v="10"/>
    <n v="202"/>
    <n v="239"/>
  </r>
  <r>
    <x v="0"/>
    <x v="42"/>
    <x v="11"/>
    <n v="186"/>
    <n v="212"/>
  </r>
  <r>
    <x v="0"/>
    <x v="42"/>
    <x v="12"/>
    <n v="153"/>
    <n v="169"/>
  </r>
  <r>
    <x v="0"/>
    <x v="42"/>
    <x v="13"/>
    <n v="125"/>
    <n v="138"/>
  </r>
  <r>
    <x v="0"/>
    <x v="42"/>
    <x v="14"/>
    <n v="95"/>
    <n v="101"/>
  </r>
  <r>
    <x v="0"/>
    <x v="42"/>
    <x v="15"/>
    <n v="65"/>
    <n v="69"/>
  </r>
  <r>
    <x v="0"/>
    <x v="42"/>
    <x v="16"/>
    <n v="46"/>
    <n v="48"/>
  </r>
  <r>
    <x v="0"/>
    <x v="42"/>
    <x v="17"/>
    <n v="28"/>
    <n v="31"/>
  </r>
  <r>
    <x v="0"/>
    <x v="42"/>
    <x v="18"/>
    <n v="21"/>
    <n v="24"/>
  </r>
  <r>
    <x v="0"/>
    <x v="43"/>
    <x v="0"/>
    <n v="52"/>
    <n v="47"/>
  </r>
  <r>
    <x v="0"/>
    <x v="43"/>
    <x v="1"/>
    <n v="217"/>
    <n v="196"/>
  </r>
  <r>
    <x v="0"/>
    <x v="43"/>
    <x v="2"/>
    <n v="275"/>
    <n v="242"/>
  </r>
  <r>
    <x v="0"/>
    <x v="43"/>
    <x v="3"/>
    <n v="260"/>
    <n v="232"/>
  </r>
  <r>
    <x v="0"/>
    <x v="43"/>
    <x v="4"/>
    <n v="219"/>
    <n v="202"/>
  </r>
  <r>
    <x v="0"/>
    <x v="43"/>
    <x v="5"/>
    <n v="207"/>
    <n v="197"/>
  </r>
  <r>
    <x v="0"/>
    <x v="43"/>
    <x v="6"/>
    <n v="206"/>
    <n v="211"/>
  </r>
  <r>
    <x v="0"/>
    <x v="43"/>
    <x v="7"/>
    <n v="218"/>
    <n v="226"/>
  </r>
  <r>
    <x v="0"/>
    <x v="43"/>
    <x v="8"/>
    <n v="184"/>
    <n v="208"/>
  </r>
  <r>
    <x v="0"/>
    <x v="43"/>
    <x v="9"/>
    <n v="168"/>
    <n v="201"/>
  </r>
  <r>
    <x v="0"/>
    <x v="43"/>
    <x v="10"/>
    <n v="166"/>
    <n v="197"/>
  </r>
  <r>
    <x v="0"/>
    <x v="43"/>
    <x v="11"/>
    <n v="153"/>
    <n v="174"/>
  </r>
  <r>
    <x v="0"/>
    <x v="43"/>
    <x v="12"/>
    <n v="126"/>
    <n v="139"/>
  </r>
  <r>
    <x v="0"/>
    <x v="43"/>
    <x v="13"/>
    <n v="103"/>
    <n v="113"/>
  </r>
  <r>
    <x v="0"/>
    <x v="43"/>
    <x v="14"/>
    <n v="78"/>
    <n v="83"/>
  </r>
  <r>
    <x v="0"/>
    <x v="43"/>
    <x v="15"/>
    <n v="54"/>
    <n v="57"/>
  </r>
  <r>
    <x v="0"/>
    <x v="43"/>
    <x v="16"/>
    <n v="38"/>
    <n v="39"/>
  </r>
  <r>
    <x v="0"/>
    <x v="43"/>
    <x v="17"/>
    <n v="23"/>
    <n v="26"/>
  </r>
  <r>
    <x v="0"/>
    <x v="43"/>
    <x v="18"/>
    <n v="17"/>
    <n v="19"/>
  </r>
  <r>
    <x v="0"/>
    <x v="44"/>
    <x v="0"/>
    <n v="122"/>
    <n v="109"/>
  </r>
  <r>
    <x v="0"/>
    <x v="44"/>
    <x v="1"/>
    <n v="503"/>
    <n v="454"/>
  </r>
  <r>
    <x v="0"/>
    <x v="44"/>
    <x v="2"/>
    <n v="638"/>
    <n v="561"/>
  </r>
  <r>
    <x v="0"/>
    <x v="44"/>
    <x v="3"/>
    <n v="604"/>
    <n v="538"/>
  </r>
  <r>
    <x v="0"/>
    <x v="44"/>
    <x v="4"/>
    <n v="509"/>
    <n v="468"/>
  </r>
  <r>
    <x v="0"/>
    <x v="44"/>
    <x v="5"/>
    <n v="481"/>
    <n v="457"/>
  </r>
  <r>
    <x v="0"/>
    <x v="44"/>
    <x v="6"/>
    <n v="478"/>
    <n v="489"/>
  </r>
  <r>
    <x v="0"/>
    <x v="44"/>
    <x v="7"/>
    <n v="494"/>
    <n v="512"/>
  </r>
  <r>
    <x v="0"/>
    <x v="44"/>
    <x v="8"/>
    <n v="427"/>
    <n v="483"/>
  </r>
  <r>
    <x v="0"/>
    <x v="44"/>
    <x v="9"/>
    <n v="390"/>
    <n v="466"/>
  </r>
  <r>
    <x v="0"/>
    <x v="44"/>
    <x v="10"/>
    <n v="387"/>
    <n v="457"/>
  </r>
  <r>
    <x v="0"/>
    <x v="44"/>
    <x v="11"/>
    <n v="355"/>
    <n v="405"/>
  </r>
  <r>
    <x v="0"/>
    <x v="44"/>
    <x v="12"/>
    <n v="292"/>
    <n v="324"/>
  </r>
  <r>
    <x v="0"/>
    <x v="44"/>
    <x v="13"/>
    <n v="239"/>
    <n v="263"/>
  </r>
  <r>
    <x v="0"/>
    <x v="44"/>
    <x v="14"/>
    <n v="182"/>
    <n v="193"/>
  </r>
  <r>
    <x v="0"/>
    <x v="44"/>
    <x v="15"/>
    <n v="125"/>
    <n v="133"/>
  </r>
  <r>
    <x v="0"/>
    <x v="44"/>
    <x v="16"/>
    <n v="88"/>
    <n v="92"/>
  </r>
  <r>
    <x v="0"/>
    <x v="44"/>
    <x v="17"/>
    <n v="53"/>
    <n v="60"/>
  </r>
  <r>
    <x v="0"/>
    <x v="44"/>
    <x v="18"/>
    <n v="40"/>
    <n v="46"/>
  </r>
  <r>
    <x v="0"/>
    <x v="45"/>
    <x v="0"/>
    <n v="26"/>
    <n v="23"/>
  </r>
  <r>
    <x v="0"/>
    <x v="45"/>
    <x v="1"/>
    <n v="107"/>
    <n v="97"/>
  </r>
  <r>
    <x v="0"/>
    <x v="45"/>
    <x v="2"/>
    <n v="136"/>
    <n v="119"/>
  </r>
  <r>
    <x v="0"/>
    <x v="45"/>
    <x v="3"/>
    <n v="129"/>
    <n v="115"/>
  </r>
  <r>
    <x v="0"/>
    <x v="45"/>
    <x v="4"/>
    <n v="108"/>
    <n v="100"/>
  </r>
  <r>
    <x v="0"/>
    <x v="45"/>
    <x v="5"/>
    <n v="102"/>
    <n v="97"/>
  </r>
  <r>
    <x v="0"/>
    <x v="45"/>
    <x v="6"/>
    <n v="102"/>
    <n v="104"/>
  </r>
  <r>
    <x v="0"/>
    <x v="45"/>
    <x v="7"/>
    <n v="114"/>
    <n v="117"/>
  </r>
  <r>
    <x v="0"/>
    <x v="45"/>
    <x v="8"/>
    <n v="91"/>
    <n v="103"/>
  </r>
  <r>
    <x v="0"/>
    <x v="45"/>
    <x v="9"/>
    <n v="83"/>
    <n v="99"/>
  </r>
  <r>
    <x v="0"/>
    <x v="45"/>
    <x v="10"/>
    <n v="82"/>
    <n v="97"/>
  </r>
  <r>
    <x v="0"/>
    <x v="45"/>
    <x v="11"/>
    <n v="75"/>
    <n v="86"/>
  </r>
  <r>
    <x v="0"/>
    <x v="45"/>
    <x v="12"/>
    <n v="62"/>
    <n v="69"/>
  </r>
  <r>
    <x v="0"/>
    <x v="45"/>
    <x v="13"/>
    <n v="51"/>
    <n v="56"/>
  </r>
  <r>
    <x v="0"/>
    <x v="45"/>
    <x v="14"/>
    <n v="38"/>
    <n v="41"/>
  </r>
  <r>
    <x v="0"/>
    <x v="45"/>
    <x v="15"/>
    <n v="26"/>
    <n v="28"/>
  </r>
  <r>
    <x v="0"/>
    <x v="45"/>
    <x v="16"/>
    <n v="18"/>
    <n v="19"/>
  </r>
  <r>
    <x v="0"/>
    <x v="45"/>
    <x v="17"/>
    <n v="11"/>
    <n v="12"/>
  </r>
  <r>
    <x v="0"/>
    <x v="45"/>
    <x v="18"/>
    <n v="8"/>
    <n v="9"/>
  </r>
  <r>
    <x v="0"/>
    <x v="46"/>
    <x v="0"/>
    <n v="25"/>
    <n v="22"/>
  </r>
  <r>
    <x v="0"/>
    <x v="46"/>
    <x v="1"/>
    <n v="103"/>
    <n v="93"/>
  </r>
  <r>
    <x v="0"/>
    <x v="46"/>
    <x v="2"/>
    <n v="131"/>
    <n v="115"/>
  </r>
  <r>
    <x v="0"/>
    <x v="46"/>
    <x v="3"/>
    <n v="124"/>
    <n v="110"/>
  </r>
  <r>
    <x v="0"/>
    <x v="46"/>
    <x v="4"/>
    <n v="105"/>
    <n v="96"/>
  </r>
  <r>
    <x v="0"/>
    <x v="46"/>
    <x v="5"/>
    <n v="99"/>
    <n v="94"/>
  </r>
  <r>
    <x v="0"/>
    <x v="46"/>
    <x v="6"/>
    <n v="98"/>
    <n v="100"/>
  </r>
  <r>
    <x v="0"/>
    <x v="46"/>
    <x v="7"/>
    <n v="107"/>
    <n v="114"/>
  </r>
  <r>
    <x v="0"/>
    <x v="46"/>
    <x v="8"/>
    <n v="88"/>
    <n v="99"/>
  </r>
  <r>
    <x v="0"/>
    <x v="46"/>
    <x v="9"/>
    <n v="80"/>
    <n v="95"/>
  </r>
  <r>
    <x v="0"/>
    <x v="46"/>
    <x v="10"/>
    <n v="79"/>
    <n v="94"/>
  </r>
  <r>
    <x v="0"/>
    <x v="46"/>
    <x v="11"/>
    <n v="73"/>
    <n v="83"/>
  </r>
  <r>
    <x v="0"/>
    <x v="46"/>
    <x v="12"/>
    <n v="60"/>
    <n v="66"/>
  </r>
  <r>
    <x v="0"/>
    <x v="46"/>
    <x v="13"/>
    <n v="49"/>
    <n v="54"/>
  </r>
  <r>
    <x v="0"/>
    <x v="46"/>
    <x v="14"/>
    <n v="37"/>
    <n v="39"/>
  </r>
  <r>
    <x v="0"/>
    <x v="46"/>
    <x v="15"/>
    <n v="25"/>
    <n v="27"/>
  </r>
  <r>
    <x v="0"/>
    <x v="46"/>
    <x v="16"/>
    <n v="18"/>
    <n v="19"/>
  </r>
  <r>
    <x v="0"/>
    <x v="46"/>
    <x v="17"/>
    <n v="11"/>
    <n v="12"/>
  </r>
  <r>
    <x v="0"/>
    <x v="46"/>
    <x v="18"/>
    <n v="8"/>
    <n v="9"/>
  </r>
  <r>
    <x v="0"/>
    <x v="47"/>
    <x v="0"/>
    <n v="66"/>
    <n v="59"/>
  </r>
  <r>
    <x v="0"/>
    <x v="47"/>
    <x v="1"/>
    <n v="274"/>
    <n v="247"/>
  </r>
  <r>
    <x v="0"/>
    <x v="47"/>
    <x v="2"/>
    <n v="347"/>
    <n v="305"/>
  </r>
  <r>
    <x v="0"/>
    <x v="47"/>
    <x v="3"/>
    <n v="329"/>
    <n v="293"/>
  </r>
  <r>
    <x v="0"/>
    <x v="47"/>
    <x v="4"/>
    <n v="277"/>
    <n v="255"/>
  </r>
  <r>
    <x v="0"/>
    <x v="47"/>
    <x v="5"/>
    <n v="262"/>
    <n v="249"/>
  </r>
  <r>
    <x v="0"/>
    <x v="47"/>
    <x v="6"/>
    <n v="260"/>
    <n v="266"/>
  </r>
  <r>
    <x v="0"/>
    <x v="47"/>
    <x v="7"/>
    <n v="273"/>
    <n v="283"/>
  </r>
  <r>
    <x v="0"/>
    <x v="47"/>
    <x v="8"/>
    <n v="233"/>
    <n v="263"/>
  </r>
  <r>
    <x v="0"/>
    <x v="47"/>
    <x v="9"/>
    <n v="212"/>
    <n v="253"/>
  </r>
  <r>
    <x v="0"/>
    <x v="47"/>
    <x v="10"/>
    <n v="210"/>
    <n v="249"/>
  </r>
  <r>
    <x v="0"/>
    <x v="47"/>
    <x v="11"/>
    <n v="193"/>
    <n v="220"/>
  </r>
  <r>
    <x v="0"/>
    <x v="47"/>
    <x v="12"/>
    <n v="159"/>
    <n v="176"/>
  </r>
  <r>
    <x v="0"/>
    <x v="47"/>
    <x v="13"/>
    <n v="130"/>
    <n v="143"/>
  </r>
  <r>
    <x v="0"/>
    <x v="47"/>
    <x v="14"/>
    <n v="99"/>
    <n v="105"/>
  </r>
  <r>
    <x v="0"/>
    <x v="47"/>
    <x v="15"/>
    <n v="68"/>
    <n v="72"/>
  </r>
  <r>
    <x v="0"/>
    <x v="47"/>
    <x v="16"/>
    <n v="47"/>
    <n v="50"/>
  </r>
  <r>
    <x v="0"/>
    <x v="47"/>
    <x v="17"/>
    <n v="29"/>
    <n v="33"/>
  </r>
  <r>
    <x v="0"/>
    <x v="47"/>
    <x v="18"/>
    <n v="22"/>
    <n v="25"/>
  </r>
  <r>
    <x v="0"/>
    <x v="48"/>
    <x v="0"/>
    <n v="14"/>
    <n v="12"/>
  </r>
  <r>
    <x v="0"/>
    <x v="48"/>
    <x v="1"/>
    <n v="59"/>
    <n v="53"/>
  </r>
  <r>
    <x v="0"/>
    <x v="48"/>
    <x v="2"/>
    <n v="75"/>
    <n v="66"/>
  </r>
  <r>
    <x v="0"/>
    <x v="48"/>
    <x v="3"/>
    <n v="71"/>
    <n v="63"/>
  </r>
  <r>
    <x v="0"/>
    <x v="48"/>
    <x v="4"/>
    <n v="60"/>
    <n v="55"/>
  </r>
  <r>
    <x v="0"/>
    <x v="48"/>
    <x v="5"/>
    <n v="56"/>
    <n v="53"/>
  </r>
  <r>
    <x v="0"/>
    <x v="48"/>
    <x v="6"/>
    <n v="56"/>
    <n v="57"/>
  </r>
  <r>
    <x v="0"/>
    <x v="48"/>
    <x v="7"/>
    <n v="66"/>
    <n v="70"/>
  </r>
  <r>
    <x v="0"/>
    <x v="48"/>
    <x v="8"/>
    <n v="50"/>
    <n v="57"/>
  </r>
  <r>
    <x v="0"/>
    <x v="48"/>
    <x v="9"/>
    <n v="46"/>
    <n v="54"/>
  </r>
  <r>
    <x v="0"/>
    <x v="48"/>
    <x v="10"/>
    <n v="45"/>
    <n v="53"/>
  </r>
  <r>
    <x v="0"/>
    <x v="48"/>
    <x v="11"/>
    <n v="41"/>
    <n v="47"/>
  </r>
  <r>
    <x v="0"/>
    <x v="48"/>
    <x v="12"/>
    <n v="34"/>
    <n v="38"/>
  </r>
  <r>
    <x v="0"/>
    <x v="48"/>
    <x v="13"/>
    <n v="28"/>
    <n v="31"/>
  </r>
  <r>
    <x v="0"/>
    <x v="48"/>
    <x v="14"/>
    <n v="21"/>
    <n v="22"/>
  </r>
  <r>
    <x v="0"/>
    <x v="48"/>
    <x v="15"/>
    <n v="14"/>
    <n v="15"/>
  </r>
  <r>
    <x v="0"/>
    <x v="48"/>
    <x v="16"/>
    <n v="10"/>
    <n v="10"/>
  </r>
  <r>
    <x v="0"/>
    <x v="48"/>
    <x v="17"/>
    <n v="6"/>
    <n v="7"/>
  </r>
  <r>
    <x v="0"/>
    <x v="48"/>
    <x v="18"/>
    <n v="4"/>
    <n v="5"/>
  </r>
  <r>
    <x v="0"/>
    <x v="49"/>
    <x v="0"/>
    <n v="94"/>
    <n v="84"/>
  </r>
  <r>
    <x v="0"/>
    <x v="49"/>
    <x v="1"/>
    <n v="388"/>
    <n v="350"/>
  </r>
  <r>
    <x v="0"/>
    <x v="49"/>
    <x v="2"/>
    <n v="492"/>
    <n v="433"/>
  </r>
  <r>
    <x v="0"/>
    <x v="49"/>
    <x v="3"/>
    <n v="466"/>
    <n v="415"/>
  </r>
  <r>
    <x v="0"/>
    <x v="49"/>
    <x v="4"/>
    <n v="393"/>
    <n v="361"/>
  </r>
  <r>
    <x v="0"/>
    <x v="49"/>
    <x v="5"/>
    <n v="371"/>
    <n v="352"/>
  </r>
  <r>
    <x v="0"/>
    <x v="49"/>
    <x v="6"/>
    <n v="369"/>
    <n v="377"/>
  </r>
  <r>
    <x v="0"/>
    <x v="49"/>
    <x v="7"/>
    <n v="382"/>
    <n v="399"/>
  </r>
  <r>
    <x v="0"/>
    <x v="49"/>
    <x v="8"/>
    <n v="330"/>
    <n v="372"/>
  </r>
  <r>
    <x v="0"/>
    <x v="49"/>
    <x v="9"/>
    <n v="301"/>
    <n v="359"/>
  </r>
  <r>
    <x v="0"/>
    <x v="49"/>
    <x v="10"/>
    <n v="298"/>
    <n v="352"/>
  </r>
  <r>
    <x v="0"/>
    <x v="49"/>
    <x v="11"/>
    <n v="274"/>
    <n v="312"/>
  </r>
  <r>
    <x v="0"/>
    <x v="49"/>
    <x v="12"/>
    <n v="225"/>
    <n v="250"/>
  </r>
  <r>
    <x v="0"/>
    <x v="49"/>
    <x v="13"/>
    <n v="184"/>
    <n v="203"/>
  </r>
  <r>
    <x v="0"/>
    <x v="49"/>
    <x v="14"/>
    <n v="140"/>
    <n v="149"/>
  </r>
  <r>
    <x v="0"/>
    <x v="49"/>
    <x v="15"/>
    <n v="97"/>
    <n v="102"/>
  </r>
  <r>
    <x v="0"/>
    <x v="49"/>
    <x v="16"/>
    <n v="67"/>
    <n v="71"/>
  </r>
  <r>
    <x v="0"/>
    <x v="49"/>
    <x v="17"/>
    <n v="41"/>
    <n v="46"/>
  </r>
  <r>
    <x v="0"/>
    <x v="49"/>
    <x v="18"/>
    <n v="31"/>
    <n v="35"/>
  </r>
  <r>
    <x v="0"/>
    <x v="50"/>
    <x v="0"/>
    <n v="54"/>
    <n v="49"/>
  </r>
  <r>
    <x v="0"/>
    <x v="50"/>
    <x v="1"/>
    <n v="225"/>
    <n v="203"/>
  </r>
  <r>
    <x v="0"/>
    <x v="50"/>
    <x v="2"/>
    <n v="285"/>
    <n v="251"/>
  </r>
  <r>
    <x v="0"/>
    <x v="50"/>
    <x v="3"/>
    <n v="270"/>
    <n v="240"/>
  </r>
  <r>
    <x v="0"/>
    <x v="50"/>
    <x v="4"/>
    <n v="228"/>
    <n v="209"/>
  </r>
  <r>
    <x v="0"/>
    <x v="50"/>
    <x v="5"/>
    <n v="215"/>
    <n v="204"/>
  </r>
  <r>
    <x v="0"/>
    <x v="50"/>
    <x v="6"/>
    <n v="213"/>
    <n v="218"/>
  </r>
  <r>
    <x v="0"/>
    <x v="50"/>
    <x v="7"/>
    <n v="226"/>
    <n v="234"/>
  </r>
  <r>
    <x v="0"/>
    <x v="50"/>
    <x v="8"/>
    <n v="191"/>
    <n v="216"/>
  </r>
  <r>
    <x v="0"/>
    <x v="50"/>
    <x v="9"/>
    <n v="174"/>
    <n v="208"/>
  </r>
  <r>
    <x v="0"/>
    <x v="50"/>
    <x v="10"/>
    <n v="173"/>
    <n v="204"/>
  </r>
  <r>
    <x v="0"/>
    <x v="50"/>
    <x v="11"/>
    <n v="159"/>
    <n v="181"/>
  </r>
  <r>
    <x v="0"/>
    <x v="50"/>
    <x v="12"/>
    <n v="130"/>
    <n v="145"/>
  </r>
  <r>
    <x v="0"/>
    <x v="50"/>
    <x v="13"/>
    <n v="106"/>
    <n v="117"/>
  </r>
  <r>
    <x v="0"/>
    <x v="50"/>
    <x v="14"/>
    <n v="81"/>
    <n v="86"/>
  </r>
  <r>
    <x v="0"/>
    <x v="50"/>
    <x v="15"/>
    <n v="56"/>
    <n v="59"/>
  </r>
  <r>
    <x v="0"/>
    <x v="50"/>
    <x v="16"/>
    <n v="39"/>
    <n v="41"/>
  </r>
  <r>
    <x v="0"/>
    <x v="50"/>
    <x v="17"/>
    <n v="23"/>
    <n v="27"/>
  </r>
  <r>
    <x v="0"/>
    <x v="50"/>
    <x v="18"/>
    <n v="18"/>
    <n v="20"/>
  </r>
  <r>
    <x v="0"/>
    <x v="51"/>
    <x v="0"/>
    <n v="50"/>
    <n v="45"/>
  </r>
  <r>
    <x v="0"/>
    <x v="51"/>
    <x v="1"/>
    <n v="206"/>
    <n v="186"/>
  </r>
  <r>
    <x v="0"/>
    <x v="51"/>
    <x v="2"/>
    <n v="261"/>
    <n v="230"/>
  </r>
  <r>
    <x v="0"/>
    <x v="51"/>
    <x v="3"/>
    <n v="247"/>
    <n v="220"/>
  </r>
  <r>
    <x v="0"/>
    <x v="51"/>
    <x v="4"/>
    <n v="208"/>
    <n v="192"/>
  </r>
  <r>
    <x v="0"/>
    <x v="51"/>
    <x v="5"/>
    <n v="197"/>
    <n v="187"/>
  </r>
  <r>
    <x v="0"/>
    <x v="51"/>
    <x v="6"/>
    <n v="195"/>
    <n v="200"/>
  </r>
  <r>
    <x v="0"/>
    <x v="51"/>
    <x v="7"/>
    <n v="209"/>
    <n v="216"/>
  </r>
  <r>
    <x v="0"/>
    <x v="51"/>
    <x v="8"/>
    <n v="175"/>
    <n v="198"/>
  </r>
  <r>
    <x v="0"/>
    <x v="51"/>
    <x v="9"/>
    <n v="159"/>
    <n v="190"/>
  </r>
  <r>
    <x v="0"/>
    <x v="51"/>
    <x v="10"/>
    <n v="158"/>
    <n v="187"/>
  </r>
  <r>
    <x v="0"/>
    <x v="51"/>
    <x v="11"/>
    <n v="145"/>
    <n v="166"/>
  </r>
  <r>
    <x v="0"/>
    <x v="51"/>
    <x v="12"/>
    <n v="119"/>
    <n v="132"/>
  </r>
  <r>
    <x v="0"/>
    <x v="51"/>
    <x v="13"/>
    <n v="97"/>
    <n v="107"/>
  </r>
  <r>
    <x v="0"/>
    <x v="51"/>
    <x v="14"/>
    <n v="74"/>
    <n v="79"/>
  </r>
  <r>
    <x v="0"/>
    <x v="51"/>
    <x v="15"/>
    <n v="51"/>
    <n v="54"/>
  </r>
  <r>
    <x v="0"/>
    <x v="51"/>
    <x v="16"/>
    <n v="36"/>
    <n v="37"/>
  </r>
  <r>
    <x v="0"/>
    <x v="51"/>
    <x v="17"/>
    <n v="21"/>
    <n v="24"/>
  </r>
  <r>
    <x v="0"/>
    <x v="51"/>
    <x v="18"/>
    <n v="16"/>
    <n v="18"/>
  </r>
  <r>
    <x v="0"/>
    <x v="52"/>
    <x v="0"/>
    <n v="115"/>
    <n v="103"/>
  </r>
  <r>
    <x v="0"/>
    <x v="52"/>
    <x v="1"/>
    <n v="472"/>
    <n v="426"/>
  </r>
  <r>
    <x v="0"/>
    <x v="52"/>
    <x v="2"/>
    <n v="598"/>
    <n v="526"/>
  </r>
  <r>
    <x v="0"/>
    <x v="52"/>
    <x v="3"/>
    <n v="566"/>
    <n v="504"/>
  </r>
  <r>
    <x v="0"/>
    <x v="52"/>
    <x v="4"/>
    <n v="477"/>
    <n v="439"/>
  </r>
  <r>
    <x v="0"/>
    <x v="52"/>
    <x v="5"/>
    <n v="451"/>
    <n v="428"/>
  </r>
  <r>
    <x v="0"/>
    <x v="52"/>
    <x v="6"/>
    <n v="448"/>
    <n v="458"/>
  </r>
  <r>
    <x v="0"/>
    <x v="52"/>
    <x v="7"/>
    <n v="462"/>
    <n v="481"/>
  </r>
  <r>
    <x v="0"/>
    <x v="52"/>
    <x v="8"/>
    <n v="401"/>
    <n v="453"/>
  </r>
  <r>
    <x v="0"/>
    <x v="52"/>
    <x v="9"/>
    <n v="365"/>
    <n v="437"/>
  </r>
  <r>
    <x v="0"/>
    <x v="52"/>
    <x v="10"/>
    <n v="362"/>
    <n v="428"/>
  </r>
  <r>
    <x v="0"/>
    <x v="52"/>
    <x v="11"/>
    <n v="333"/>
    <n v="380"/>
  </r>
  <r>
    <x v="0"/>
    <x v="52"/>
    <x v="12"/>
    <n v="274"/>
    <n v="304"/>
  </r>
  <r>
    <x v="0"/>
    <x v="52"/>
    <x v="13"/>
    <n v="224"/>
    <n v="247"/>
  </r>
  <r>
    <x v="0"/>
    <x v="52"/>
    <x v="14"/>
    <n v="171"/>
    <n v="181"/>
  </r>
  <r>
    <x v="0"/>
    <x v="52"/>
    <x v="15"/>
    <n v="118"/>
    <n v="124"/>
  </r>
  <r>
    <x v="0"/>
    <x v="52"/>
    <x v="16"/>
    <n v="82"/>
    <n v="86"/>
  </r>
  <r>
    <x v="0"/>
    <x v="52"/>
    <x v="17"/>
    <n v="50"/>
    <n v="57"/>
  </r>
  <r>
    <x v="0"/>
    <x v="52"/>
    <x v="18"/>
    <n v="38"/>
    <n v="43"/>
  </r>
  <r>
    <x v="0"/>
    <x v="53"/>
    <x v="0"/>
    <n v="17"/>
    <n v="15"/>
  </r>
  <r>
    <x v="0"/>
    <x v="53"/>
    <x v="1"/>
    <n v="72"/>
    <n v="65"/>
  </r>
  <r>
    <x v="0"/>
    <x v="53"/>
    <x v="2"/>
    <n v="92"/>
    <n v="81"/>
  </r>
  <r>
    <x v="0"/>
    <x v="53"/>
    <x v="3"/>
    <n v="87"/>
    <n v="77"/>
  </r>
  <r>
    <x v="0"/>
    <x v="53"/>
    <x v="4"/>
    <n v="73"/>
    <n v="67"/>
  </r>
  <r>
    <x v="0"/>
    <x v="53"/>
    <x v="5"/>
    <n v="69"/>
    <n v="66"/>
  </r>
  <r>
    <x v="0"/>
    <x v="53"/>
    <x v="6"/>
    <n v="69"/>
    <n v="70"/>
  </r>
  <r>
    <x v="0"/>
    <x v="53"/>
    <x v="7"/>
    <n v="80"/>
    <n v="83"/>
  </r>
  <r>
    <x v="0"/>
    <x v="53"/>
    <x v="8"/>
    <n v="61"/>
    <n v="69"/>
  </r>
  <r>
    <x v="0"/>
    <x v="53"/>
    <x v="9"/>
    <n v="56"/>
    <n v="67"/>
  </r>
  <r>
    <x v="0"/>
    <x v="53"/>
    <x v="10"/>
    <n v="55"/>
    <n v="66"/>
  </r>
  <r>
    <x v="0"/>
    <x v="53"/>
    <x v="11"/>
    <n v="51"/>
    <n v="58"/>
  </r>
  <r>
    <x v="0"/>
    <x v="53"/>
    <x v="12"/>
    <n v="42"/>
    <n v="46"/>
  </r>
  <r>
    <x v="0"/>
    <x v="53"/>
    <x v="13"/>
    <n v="34"/>
    <n v="38"/>
  </r>
  <r>
    <x v="0"/>
    <x v="53"/>
    <x v="14"/>
    <n v="26"/>
    <n v="28"/>
  </r>
  <r>
    <x v="0"/>
    <x v="53"/>
    <x v="15"/>
    <n v="18"/>
    <n v="19"/>
  </r>
  <r>
    <x v="0"/>
    <x v="53"/>
    <x v="16"/>
    <n v="12"/>
    <n v="13"/>
  </r>
  <r>
    <x v="0"/>
    <x v="53"/>
    <x v="17"/>
    <n v="7"/>
    <n v="8"/>
  </r>
  <r>
    <x v="0"/>
    <x v="53"/>
    <x v="18"/>
    <n v="5"/>
    <n v="6"/>
  </r>
  <r>
    <x v="0"/>
    <x v="54"/>
    <x v="0"/>
    <n v="106"/>
    <n v="95"/>
  </r>
  <r>
    <x v="0"/>
    <x v="54"/>
    <x v="1"/>
    <n v="438"/>
    <n v="396"/>
  </r>
  <r>
    <x v="0"/>
    <x v="54"/>
    <x v="2"/>
    <n v="556"/>
    <n v="489"/>
  </r>
  <r>
    <x v="0"/>
    <x v="54"/>
    <x v="3"/>
    <n v="526"/>
    <n v="469"/>
  </r>
  <r>
    <x v="0"/>
    <x v="54"/>
    <x v="4"/>
    <n v="444"/>
    <n v="408"/>
  </r>
  <r>
    <x v="0"/>
    <x v="54"/>
    <x v="5"/>
    <n v="419"/>
    <n v="398"/>
  </r>
  <r>
    <x v="0"/>
    <x v="54"/>
    <x v="6"/>
    <n v="416"/>
    <n v="426"/>
  </r>
  <r>
    <x v="0"/>
    <x v="54"/>
    <x v="7"/>
    <n v="433"/>
    <n v="447"/>
  </r>
  <r>
    <x v="0"/>
    <x v="54"/>
    <x v="8"/>
    <n v="373"/>
    <n v="421"/>
  </r>
  <r>
    <x v="0"/>
    <x v="54"/>
    <x v="9"/>
    <n v="340"/>
    <n v="406"/>
  </r>
  <r>
    <x v="0"/>
    <x v="54"/>
    <x v="10"/>
    <n v="337"/>
    <n v="398"/>
  </r>
  <r>
    <x v="0"/>
    <x v="54"/>
    <x v="11"/>
    <n v="309"/>
    <n v="353"/>
  </r>
  <r>
    <x v="0"/>
    <x v="54"/>
    <x v="12"/>
    <n v="255"/>
    <n v="282"/>
  </r>
  <r>
    <x v="0"/>
    <x v="54"/>
    <x v="13"/>
    <n v="208"/>
    <n v="229"/>
  </r>
  <r>
    <x v="0"/>
    <x v="54"/>
    <x v="14"/>
    <n v="159"/>
    <n v="169"/>
  </r>
  <r>
    <x v="0"/>
    <x v="54"/>
    <x v="15"/>
    <n v="109"/>
    <n v="116"/>
  </r>
  <r>
    <x v="0"/>
    <x v="54"/>
    <x v="16"/>
    <n v="76"/>
    <n v="80"/>
  </r>
  <r>
    <x v="0"/>
    <x v="54"/>
    <x v="17"/>
    <n v="46"/>
    <n v="52"/>
  </r>
  <r>
    <x v="0"/>
    <x v="54"/>
    <x v="18"/>
    <n v="35"/>
    <n v="40"/>
  </r>
  <r>
    <x v="0"/>
    <x v="55"/>
    <x v="0"/>
    <n v="12"/>
    <n v="10"/>
  </r>
  <r>
    <x v="0"/>
    <x v="55"/>
    <x v="1"/>
    <n v="49"/>
    <n v="44"/>
  </r>
  <r>
    <x v="0"/>
    <x v="55"/>
    <x v="2"/>
    <n v="62"/>
    <n v="55"/>
  </r>
  <r>
    <x v="0"/>
    <x v="55"/>
    <x v="3"/>
    <n v="59"/>
    <n v="52"/>
  </r>
  <r>
    <x v="0"/>
    <x v="55"/>
    <x v="4"/>
    <n v="50"/>
    <n v="46"/>
  </r>
  <r>
    <x v="0"/>
    <x v="55"/>
    <x v="5"/>
    <n v="47"/>
    <n v="44"/>
  </r>
  <r>
    <x v="0"/>
    <x v="55"/>
    <x v="6"/>
    <n v="46"/>
    <n v="48"/>
  </r>
  <r>
    <x v="0"/>
    <x v="55"/>
    <x v="7"/>
    <n v="56"/>
    <n v="60"/>
  </r>
  <r>
    <x v="0"/>
    <x v="55"/>
    <x v="8"/>
    <n v="42"/>
    <n v="47"/>
  </r>
  <r>
    <x v="0"/>
    <x v="55"/>
    <x v="9"/>
    <n v="38"/>
    <n v="45"/>
  </r>
  <r>
    <x v="0"/>
    <x v="55"/>
    <x v="10"/>
    <n v="37"/>
    <n v="44"/>
  </r>
  <r>
    <x v="0"/>
    <x v="55"/>
    <x v="11"/>
    <n v="34"/>
    <n v="39"/>
  </r>
  <r>
    <x v="0"/>
    <x v="55"/>
    <x v="12"/>
    <n v="28"/>
    <n v="31"/>
  </r>
  <r>
    <x v="0"/>
    <x v="55"/>
    <x v="13"/>
    <n v="23"/>
    <n v="25"/>
  </r>
  <r>
    <x v="0"/>
    <x v="55"/>
    <x v="14"/>
    <n v="17"/>
    <n v="19"/>
  </r>
  <r>
    <x v="0"/>
    <x v="55"/>
    <x v="15"/>
    <n v="12"/>
    <n v="13"/>
  </r>
  <r>
    <x v="0"/>
    <x v="55"/>
    <x v="16"/>
    <n v="8"/>
    <n v="9"/>
  </r>
  <r>
    <x v="0"/>
    <x v="55"/>
    <x v="17"/>
    <n v="5"/>
    <n v="5"/>
  </r>
  <r>
    <x v="0"/>
    <x v="55"/>
    <x v="18"/>
    <n v="4"/>
    <n v="4"/>
  </r>
  <r>
    <x v="0"/>
    <x v="56"/>
    <x v="0"/>
    <n v="191"/>
    <n v="171"/>
  </r>
  <r>
    <x v="0"/>
    <x v="56"/>
    <x v="1"/>
    <n v="786"/>
    <n v="709"/>
  </r>
  <r>
    <x v="0"/>
    <x v="56"/>
    <x v="2"/>
    <n v="997"/>
    <n v="876"/>
  </r>
  <r>
    <x v="0"/>
    <x v="56"/>
    <x v="3"/>
    <n v="943"/>
    <n v="840"/>
  </r>
  <r>
    <x v="0"/>
    <x v="56"/>
    <x v="4"/>
    <n v="795"/>
    <n v="732"/>
  </r>
  <r>
    <x v="0"/>
    <x v="56"/>
    <x v="5"/>
    <n v="751"/>
    <n v="713"/>
  </r>
  <r>
    <x v="0"/>
    <x v="56"/>
    <x v="6"/>
    <n v="746"/>
    <n v="763"/>
  </r>
  <r>
    <x v="0"/>
    <x v="56"/>
    <x v="7"/>
    <n v="765"/>
    <n v="797"/>
  </r>
  <r>
    <x v="0"/>
    <x v="56"/>
    <x v="8"/>
    <n v="668"/>
    <n v="754"/>
  </r>
  <r>
    <x v="0"/>
    <x v="56"/>
    <x v="9"/>
    <n v="609"/>
    <n v="727"/>
  </r>
  <r>
    <x v="0"/>
    <x v="56"/>
    <x v="10"/>
    <n v="604"/>
    <n v="713"/>
  </r>
  <r>
    <x v="0"/>
    <x v="56"/>
    <x v="11"/>
    <n v="555"/>
    <n v="632"/>
  </r>
  <r>
    <x v="0"/>
    <x v="56"/>
    <x v="12"/>
    <n v="456"/>
    <n v="506"/>
  </r>
  <r>
    <x v="0"/>
    <x v="56"/>
    <x v="13"/>
    <n v="373"/>
    <n v="411"/>
  </r>
  <r>
    <x v="0"/>
    <x v="56"/>
    <x v="14"/>
    <n v="284"/>
    <n v="302"/>
  </r>
  <r>
    <x v="0"/>
    <x v="56"/>
    <x v="15"/>
    <n v="196"/>
    <n v="207"/>
  </r>
  <r>
    <x v="0"/>
    <x v="56"/>
    <x v="16"/>
    <n v="137"/>
    <n v="144"/>
  </r>
  <r>
    <x v="0"/>
    <x v="56"/>
    <x v="17"/>
    <n v="83"/>
    <n v="94"/>
  </r>
  <r>
    <x v="0"/>
    <x v="56"/>
    <x v="18"/>
    <n v="63"/>
    <n v="72"/>
  </r>
  <r>
    <x v="0"/>
    <x v="57"/>
    <x v="0"/>
    <n v="72"/>
    <n v="64"/>
  </r>
  <r>
    <x v="0"/>
    <x v="57"/>
    <x v="1"/>
    <n v="295"/>
    <n v="266"/>
  </r>
  <r>
    <x v="0"/>
    <x v="57"/>
    <x v="2"/>
    <n v="375"/>
    <n v="329"/>
  </r>
  <r>
    <x v="0"/>
    <x v="57"/>
    <x v="3"/>
    <n v="354"/>
    <n v="316"/>
  </r>
  <r>
    <x v="0"/>
    <x v="57"/>
    <x v="4"/>
    <n v="299"/>
    <n v="275"/>
  </r>
  <r>
    <x v="0"/>
    <x v="57"/>
    <x v="5"/>
    <n v="282"/>
    <n v="268"/>
  </r>
  <r>
    <x v="0"/>
    <x v="57"/>
    <x v="6"/>
    <n v="280"/>
    <n v="287"/>
  </r>
  <r>
    <x v="0"/>
    <x v="57"/>
    <x v="7"/>
    <n v="293"/>
    <n v="305"/>
  </r>
  <r>
    <x v="0"/>
    <x v="57"/>
    <x v="8"/>
    <n v="251"/>
    <n v="283"/>
  </r>
  <r>
    <x v="0"/>
    <x v="57"/>
    <x v="9"/>
    <n v="229"/>
    <n v="273"/>
  </r>
  <r>
    <x v="0"/>
    <x v="57"/>
    <x v="10"/>
    <n v="227"/>
    <n v="268"/>
  </r>
  <r>
    <x v="0"/>
    <x v="57"/>
    <x v="11"/>
    <n v="208"/>
    <n v="237"/>
  </r>
  <r>
    <x v="0"/>
    <x v="57"/>
    <x v="12"/>
    <n v="171"/>
    <n v="190"/>
  </r>
  <r>
    <x v="0"/>
    <x v="57"/>
    <x v="13"/>
    <n v="140"/>
    <n v="154"/>
  </r>
  <r>
    <x v="0"/>
    <x v="57"/>
    <x v="14"/>
    <n v="107"/>
    <n v="113"/>
  </r>
  <r>
    <x v="0"/>
    <x v="57"/>
    <x v="15"/>
    <n v="73"/>
    <n v="78"/>
  </r>
  <r>
    <x v="0"/>
    <x v="57"/>
    <x v="16"/>
    <n v="51"/>
    <n v="54"/>
  </r>
  <r>
    <x v="0"/>
    <x v="57"/>
    <x v="17"/>
    <n v="31"/>
    <n v="35"/>
  </r>
  <r>
    <x v="0"/>
    <x v="57"/>
    <x v="18"/>
    <n v="24"/>
    <n v="27"/>
  </r>
  <r>
    <x v="0"/>
    <x v="58"/>
    <x v="0"/>
    <n v="319"/>
    <n v="286"/>
  </r>
  <r>
    <x v="0"/>
    <x v="58"/>
    <x v="1"/>
    <n v="1309"/>
    <n v="1182"/>
  </r>
  <r>
    <x v="0"/>
    <x v="58"/>
    <x v="2"/>
    <n v="1661"/>
    <n v="1460"/>
  </r>
  <r>
    <x v="0"/>
    <x v="58"/>
    <x v="3"/>
    <n v="1571"/>
    <n v="1400"/>
  </r>
  <r>
    <x v="0"/>
    <x v="58"/>
    <x v="4"/>
    <n v="1325"/>
    <n v="1219"/>
  </r>
  <r>
    <x v="0"/>
    <x v="58"/>
    <x v="5"/>
    <n v="1252"/>
    <n v="1189"/>
  </r>
  <r>
    <x v="0"/>
    <x v="58"/>
    <x v="6"/>
    <n v="1244"/>
    <n v="1272"/>
  </r>
  <r>
    <x v="0"/>
    <x v="58"/>
    <x v="7"/>
    <n v="1269"/>
    <n v="1318"/>
  </r>
  <r>
    <x v="0"/>
    <x v="58"/>
    <x v="8"/>
    <n v="1113"/>
    <n v="1257"/>
  </r>
  <r>
    <x v="0"/>
    <x v="58"/>
    <x v="9"/>
    <n v="1014"/>
    <n v="1212"/>
  </r>
  <r>
    <x v="0"/>
    <x v="58"/>
    <x v="10"/>
    <n v="1006"/>
    <n v="1189"/>
  </r>
  <r>
    <x v="0"/>
    <x v="58"/>
    <x v="11"/>
    <n v="924"/>
    <n v="1054"/>
  </r>
  <r>
    <x v="0"/>
    <x v="58"/>
    <x v="12"/>
    <n v="761"/>
    <n v="843"/>
  </r>
  <r>
    <x v="0"/>
    <x v="58"/>
    <x v="13"/>
    <n v="622"/>
    <n v="685"/>
  </r>
  <r>
    <x v="0"/>
    <x v="58"/>
    <x v="14"/>
    <n v="474"/>
    <n v="504"/>
  </r>
  <r>
    <x v="0"/>
    <x v="58"/>
    <x v="15"/>
    <n v="327"/>
    <n v="346"/>
  </r>
  <r>
    <x v="0"/>
    <x v="58"/>
    <x v="16"/>
    <n v="229"/>
    <n v="240"/>
  </r>
  <r>
    <x v="0"/>
    <x v="58"/>
    <x v="17"/>
    <n v="139"/>
    <n v="158"/>
  </r>
  <r>
    <x v="0"/>
    <x v="58"/>
    <x v="18"/>
    <n v="106"/>
    <n v="120"/>
  </r>
  <r>
    <x v="0"/>
    <x v="59"/>
    <x v="0"/>
    <n v="66"/>
    <n v="59"/>
  </r>
  <r>
    <x v="0"/>
    <x v="59"/>
    <x v="1"/>
    <n v="272"/>
    <n v="246"/>
  </r>
  <r>
    <x v="0"/>
    <x v="59"/>
    <x v="2"/>
    <n v="345"/>
    <n v="304"/>
  </r>
  <r>
    <x v="0"/>
    <x v="59"/>
    <x v="3"/>
    <n v="327"/>
    <n v="291"/>
  </r>
  <r>
    <x v="0"/>
    <x v="59"/>
    <x v="4"/>
    <n v="275"/>
    <n v="253"/>
  </r>
  <r>
    <x v="0"/>
    <x v="59"/>
    <x v="5"/>
    <n v="260"/>
    <n v="247"/>
  </r>
  <r>
    <x v="0"/>
    <x v="59"/>
    <x v="6"/>
    <n v="258"/>
    <n v="264"/>
  </r>
  <r>
    <x v="0"/>
    <x v="59"/>
    <x v="7"/>
    <n v="272"/>
    <n v="281"/>
  </r>
  <r>
    <x v="0"/>
    <x v="59"/>
    <x v="8"/>
    <n v="231"/>
    <n v="261"/>
  </r>
  <r>
    <x v="0"/>
    <x v="59"/>
    <x v="9"/>
    <n v="211"/>
    <n v="252"/>
  </r>
  <r>
    <x v="0"/>
    <x v="59"/>
    <x v="10"/>
    <n v="209"/>
    <n v="247"/>
  </r>
  <r>
    <x v="0"/>
    <x v="59"/>
    <x v="11"/>
    <n v="192"/>
    <n v="219"/>
  </r>
  <r>
    <x v="0"/>
    <x v="59"/>
    <x v="12"/>
    <n v="158"/>
    <n v="175"/>
  </r>
  <r>
    <x v="0"/>
    <x v="59"/>
    <x v="13"/>
    <n v="129"/>
    <n v="142"/>
  </r>
  <r>
    <x v="0"/>
    <x v="59"/>
    <x v="14"/>
    <n v="98"/>
    <n v="105"/>
  </r>
  <r>
    <x v="0"/>
    <x v="59"/>
    <x v="15"/>
    <n v="68"/>
    <n v="72"/>
  </r>
  <r>
    <x v="0"/>
    <x v="59"/>
    <x v="16"/>
    <n v="47"/>
    <n v="50"/>
  </r>
  <r>
    <x v="0"/>
    <x v="59"/>
    <x v="17"/>
    <n v="28"/>
    <n v="32"/>
  </r>
  <r>
    <x v="0"/>
    <x v="59"/>
    <x v="18"/>
    <n v="22"/>
    <n v="25"/>
  </r>
  <r>
    <x v="0"/>
    <x v="60"/>
    <x v="0"/>
    <n v="106"/>
    <n v="95"/>
  </r>
  <r>
    <x v="0"/>
    <x v="60"/>
    <x v="1"/>
    <n v="436"/>
    <n v="393"/>
  </r>
  <r>
    <x v="0"/>
    <x v="60"/>
    <x v="2"/>
    <n v="553"/>
    <n v="486"/>
  </r>
  <r>
    <x v="0"/>
    <x v="60"/>
    <x v="3"/>
    <n v="523"/>
    <n v="466"/>
  </r>
  <r>
    <x v="0"/>
    <x v="60"/>
    <x v="4"/>
    <n v="441"/>
    <n v="406"/>
  </r>
  <r>
    <x v="0"/>
    <x v="60"/>
    <x v="5"/>
    <n v="417"/>
    <n v="396"/>
  </r>
  <r>
    <x v="0"/>
    <x v="60"/>
    <x v="6"/>
    <n v="414"/>
    <n v="423"/>
  </r>
  <r>
    <x v="0"/>
    <x v="60"/>
    <x v="7"/>
    <n v="427"/>
    <n v="444"/>
  </r>
  <r>
    <x v="0"/>
    <x v="60"/>
    <x v="8"/>
    <n v="370"/>
    <n v="418"/>
  </r>
  <r>
    <x v="0"/>
    <x v="60"/>
    <x v="9"/>
    <n v="338"/>
    <n v="403"/>
  </r>
  <r>
    <x v="0"/>
    <x v="60"/>
    <x v="10"/>
    <n v="335"/>
    <n v="396"/>
  </r>
  <r>
    <x v="0"/>
    <x v="60"/>
    <x v="11"/>
    <n v="308"/>
    <n v="351"/>
  </r>
  <r>
    <x v="0"/>
    <x v="60"/>
    <x v="12"/>
    <n v="253"/>
    <n v="280"/>
  </r>
  <r>
    <x v="0"/>
    <x v="60"/>
    <x v="13"/>
    <n v="207"/>
    <n v="228"/>
  </r>
  <r>
    <x v="0"/>
    <x v="60"/>
    <x v="14"/>
    <n v="158"/>
    <n v="168"/>
  </r>
  <r>
    <x v="0"/>
    <x v="60"/>
    <x v="15"/>
    <n v="109"/>
    <n v="115"/>
  </r>
  <r>
    <x v="0"/>
    <x v="60"/>
    <x v="16"/>
    <n v="76"/>
    <n v="80"/>
  </r>
  <r>
    <x v="0"/>
    <x v="60"/>
    <x v="17"/>
    <n v="46"/>
    <n v="52"/>
  </r>
  <r>
    <x v="0"/>
    <x v="60"/>
    <x v="18"/>
    <n v="35"/>
    <n v="40"/>
  </r>
  <r>
    <x v="0"/>
    <x v="61"/>
    <x v="0"/>
    <n v="33"/>
    <n v="30"/>
  </r>
  <r>
    <x v="0"/>
    <x v="61"/>
    <x v="1"/>
    <n v="139"/>
    <n v="125"/>
  </r>
  <r>
    <x v="0"/>
    <x v="61"/>
    <x v="2"/>
    <n v="176"/>
    <n v="155"/>
  </r>
  <r>
    <x v="0"/>
    <x v="61"/>
    <x v="3"/>
    <n v="167"/>
    <n v="148"/>
  </r>
  <r>
    <x v="0"/>
    <x v="61"/>
    <x v="4"/>
    <n v="140"/>
    <n v="129"/>
  </r>
  <r>
    <x v="0"/>
    <x v="61"/>
    <x v="5"/>
    <n v="133"/>
    <n v="126"/>
  </r>
  <r>
    <x v="0"/>
    <x v="61"/>
    <x v="6"/>
    <n v="132"/>
    <n v="135"/>
  </r>
  <r>
    <x v="0"/>
    <x v="61"/>
    <x v="7"/>
    <n v="143"/>
    <n v="150"/>
  </r>
  <r>
    <x v="0"/>
    <x v="61"/>
    <x v="8"/>
    <n v="118"/>
    <n v="133"/>
  </r>
  <r>
    <x v="0"/>
    <x v="61"/>
    <x v="9"/>
    <n v="107"/>
    <n v="128"/>
  </r>
  <r>
    <x v="0"/>
    <x v="61"/>
    <x v="10"/>
    <n v="106"/>
    <n v="126"/>
  </r>
  <r>
    <x v="0"/>
    <x v="61"/>
    <x v="11"/>
    <n v="98"/>
    <n v="111"/>
  </r>
  <r>
    <x v="0"/>
    <x v="61"/>
    <x v="12"/>
    <n v="80"/>
    <n v="89"/>
  </r>
  <r>
    <x v="0"/>
    <x v="61"/>
    <x v="13"/>
    <n v="66"/>
    <n v="72"/>
  </r>
  <r>
    <x v="0"/>
    <x v="61"/>
    <x v="14"/>
    <n v="50"/>
    <n v="53"/>
  </r>
  <r>
    <x v="0"/>
    <x v="61"/>
    <x v="15"/>
    <n v="34"/>
    <n v="36"/>
  </r>
  <r>
    <x v="0"/>
    <x v="61"/>
    <x v="16"/>
    <n v="24"/>
    <n v="25"/>
  </r>
  <r>
    <x v="0"/>
    <x v="61"/>
    <x v="17"/>
    <n v="14"/>
    <n v="16"/>
  </r>
  <r>
    <x v="0"/>
    <x v="61"/>
    <x v="18"/>
    <n v="11"/>
    <n v="12"/>
  </r>
  <r>
    <x v="0"/>
    <x v="62"/>
    <x v="0"/>
    <n v="29"/>
    <n v="26"/>
  </r>
  <r>
    <x v="0"/>
    <x v="62"/>
    <x v="1"/>
    <n v="121"/>
    <n v="110"/>
  </r>
  <r>
    <x v="0"/>
    <x v="62"/>
    <x v="2"/>
    <n v="154"/>
    <n v="136"/>
  </r>
  <r>
    <x v="0"/>
    <x v="62"/>
    <x v="3"/>
    <n v="146"/>
    <n v="130"/>
  </r>
  <r>
    <x v="0"/>
    <x v="62"/>
    <x v="4"/>
    <n v="123"/>
    <n v="113"/>
  </r>
  <r>
    <x v="0"/>
    <x v="62"/>
    <x v="5"/>
    <n v="116"/>
    <n v="110"/>
  </r>
  <r>
    <x v="0"/>
    <x v="62"/>
    <x v="6"/>
    <n v="115"/>
    <n v="118"/>
  </r>
  <r>
    <x v="0"/>
    <x v="62"/>
    <x v="7"/>
    <n v="129"/>
    <n v="131"/>
  </r>
  <r>
    <x v="0"/>
    <x v="62"/>
    <x v="8"/>
    <n v="103"/>
    <n v="117"/>
  </r>
  <r>
    <x v="0"/>
    <x v="62"/>
    <x v="9"/>
    <n v="94"/>
    <n v="112"/>
  </r>
  <r>
    <x v="0"/>
    <x v="62"/>
    <x v="10"/>
    <n v="93"/>
    <n v="110"/>
  </r>
  <r>
    <x v="0"/>
    <x v="62"/>
    <x v="11"/>
    <n v="86"/>
    <n v="98"/>
  </r>
  <r>
    <x v="0"/>
    <x v="62"/>
    <x v="12"/>
    <n v="70"/>
    <n v="78"/>
  </r>
  <r>
    <x v="0"/>
    <x v="62"/>
    <x v="13"/>
    <n v="57"/>
    <n v="63"/>
  </r>
  <r>
    <x v="0"/>
    <x v="62"/>
    <x v="14"/>
    <n v="44"/>
    <n v="46"/>
  </r>
  <r>
    <x v="0"/>
    <x v="62"/>
    <x v="15"/>
    <n v="30"/>
    <n v="32"/>
  </r>
  <r>
    <x v="0"/>
    <x v="62"/>
    <x v="16"/>
    <n v="21"/>
    <n v="22"/>
  </r>
  <r>
    <x v="0"/>
    <x v="62"/>
    <x v="17"/>
    <n v="12"/>
    <n v="14"/>
  </r>
  <r>
    <x v="0"/>
    <x v="62"/>
    <x v="18"/>
    <n v="9"/>
    <n v="11"/>
  </r>
  <r>
    <x v="0"/>
    <x v="63"/>
    <x v="0"/>
    <n v="18"/>
    <n v="16"/>
  </r>
  <r>
    <x v="0"/>
    <x v="63"/>
    <x v="1"/>
    <n v="74"/>
    <n v="67"/>
  </r>
  <r>
    <x v="0"/>
    <x v="63"/>
    <x v="2"/>
    <n v="94"/>
    <n v="83"/>
  </r>
  <r>
    <x v="0"/>
    <x v="63"/>
    <x v="3"/>
    <n v="89"/>
    <n v="79"/>
  </r>
  <r>
    <x v="0"/>
    <x v="63"/>
    <x v="4"/>
    <n v="75"/>
    <n v="69"/>
  </r>
  <r>
    <x v="0"/>
    <x v="63"/>
    <x v="5"/>
    <n v="71"/>
    <n v="67"/>
  </r>
  <r>
    <x v="0"/>
    <x v="63"/>
    <x v="6"/>
    <n v="70"/>
    <n v="72"/>
  </r>
  <r>
    <x v="0"/>
    <x v="63"/>
    <x v="7"/>
    <n v="82"/>
    <n v="84"/>
  </r>
  <r>
    <x v="0"/>
    <x v="63"/>
    <x v="8"/>
    <n v="63"/>
    <n v="71"/>
  </r>
  <r>
    <x v="0"/>
    <x v="63"/>
    <x v="9"/>
    <n v="57"/>
    <n v="69"/>
  </r>
  <r>
    <x v="0"/>
    <x v="63"/>
    <x v="10"/>
    <n v="57"/>
    <n v="67"/>
  </r>
  <r>
    <x v="0"/>
    <x v="63"/>
    <x v="11"/>
    <n v="52"/>
    <n v="60"/>
  </r>
  <r>
    <x v="0"/>
    <x v="63"/>
    <x v="12"/>
    <n v="43"/>
    <n v="48"/>
  </r>
  <r>
    <x v="0"/>
    <x v="63"/>
    <x v="13"/>
    <n v="35"/>
    <n v="39"/>
  </r>
  <r>
    <x v="0"/>
    <x v="63"/>
    <x v="14"/>
    <n v="27"/>
    <n v="28"/>
  </r>
  <r>
    <x v="0"/>
    <x v="63"/>
    <x v="15"/>
    <n v="18"/>
    <n v="19"/>
  </r>
  <r>
    <x v="0"/>
    <x v="63"/>
    <x v="16"/>
    <n v="13"/>
    <n v="13"/>
  </r>
  <r>
    <x v="0"/>
    <x v="63"/>
    <x v="17"/>
    <n v="7"/>
    <n v="9"/>
  </r>
  <r>
    <x v="0"/>
    <x v="63"/>
    <x v="18"/>
    <n v="6"/>
    <n v="6"/>
  </r>
  <r>
    <x v="0"/>
    <x v="64"/>
    <x v="0"/>
    <n v="65"/>
    <n v="58"/>
  </r>
  <r>
    <x v="0"/>
    <x v="64"/>
    <x v="1"/>
    <n v="267"/>
    <n v="241"/>
  </r>
  <r>
    <x v="0"/>
    <x v="64"/>
    <x v="2"/>
    <n v="339"/>
    <n v="298"/>
  </r>
  <r>
    <x v="0"/>
    <x v="64"/>
    <x v="3"/>
    <n v="320"/>
    <n v="285"/>
  </r>
  <r>
    <x v="0"/>
    <x v="64"/>
    <x v="4"/>
    <n v="270"/>
    <n v="248"/>
  </r>
  <r>
    <x v="0"/>
    <x v="64"/>
    <x v="5"/>
    <n v="255"/>
    <n v="242"/>
  </r>
  <r>
    <x v="0"/>
    <x v="64"/>
    <x v="6"/>
    <n v="253"/>
    <n v="259"/>
  </r>
  <r>
    <x v="0"/>
    <x v="64"/>
    <x v="7"/>
    <n v="267"/>
    <n v="276"/>
  </r>
  <r>
    <x v="0"/>
    <x v="64"/>
    <x v="8"/>
    <n v="227"/>
    <n v="256"/>
  </r>
  <r>
    <x v="0"/>
    <x v="64"/>
    <x v="9"/>
    <n v="207"/>
    <n v="247"/>
  </r>
  <r>
    <x v="0"/>
    <x v="64"/>
    <x v="10"/>
    <n v="205"/>
    <n v="242"/>
  </r>
  <r>
    <x v="0"/>
    <x v="64"/>
    <x v="11"/>
    <n v="188"/>
    <n v="215"/>
  </r>
  <r>
    <x v="0"/>
    <x v="64"/>
    <x v="12"/>
    <n v="155"/>
    <n v="172"/>
  </r>
  <r>
    <x v="0"/>
    <x v="64"/>
    <x v="13"/>
    <n v="126"/>
    <n v="139"/>
  </r>
  <r>
    <x v="0"/>
    <x v="64"/>
    <x v="14"/>
    <n v="96"/>
    <n v="102"/>
  </r>
  <r>
    <x v="0"/>
    <x v="64"/>
    <x v="15"/>
    <n v="66"/>
    <n v="70"/>
  </r>
  <r>
    <x v="0"/>
    <x v="64"/>
    <x v="16"/>
    <n v="46"/>
    <n v="49"/>
  </r>
  <r>
    <x v="0"/>
    <x v="64"/>
    <x v="17"/>
    <n v="28"/>
    <n v="32"/>
  </r>
  <r>
    <x v="0"/>
    <x v="64"/>
    <x v="18"/>
    <n v="21"/>
    <n v="24"/>
  </r>
  <r>
    <x v="0"/>
    <x v="65"/>
    <x v="0"/>
    <n v="13"/>
    <n v="11"/>
  </r>
  <r>
    <x v="0"/>
    <x v="65"/>
    <x v="1"/>
    <n v="54"/>
    <n v="49"/>
  </r>
  <r>
    <x v="0"/>
    <x v="65"/>
    <x v="2"/>
    <n v="69"/>
    <n v="61"/>
  </r>
  <r>
    <x v="0"/>
    <x v="65"/>
    <x v="3"/>
    <n v="65"/>
    <n v="58"/>
  </r>
  <r>
    <x v="0"/>
    <x v="65"/>
    <x v="4"/>
    <n v="55"/>
    <n v="51"/>
  </r>
  <r>
    <x v="0"/>
    <x v="65"/>
    <x v="5"/>
    <n v="52"/>
    <n v="49"/>
  </r>
  <r>
    <x v="0"/>
    <x v="65"/>
    <x v="6"/>
    <n v="52"/>
    <n v="53"/>
  </r>
  <r>
    <x v="0"/>
    <x v="65"/>
    <x v="7"/>
    <n v="64"/>
    <n v="64"/>
  </r>
  <r>
    <x v="0"/>
    <x v="65"/>
    <x v="8"/>
    <n v="46"/>
    <n v="52"/>
  </r>
  <r>
    <x v="0"/>
    <x v="65"/>
    <x v="9"/>
    <n v="42"/>
    <n v="50"/>
  </r>
  <r>
    <x v="0"/>
    <x v="65"/>
    <x v="10"/>
    <n v="42"/>
    <n v="49"/>
  </r>
  <r>
    <x v="0"/>
    <x v="65"/>
    <x v="11"/>
    <n v="38"/>
    <n v="44"/>
  </r>
  <r>
    <x v="0"/>
    <x v="65"/>
    <x v="12"/>
    <n v="31"/>
    <n v="35"/>
  </r>
  <r>
    <x v="0"/>
    <x v="65"/>
    <x v="13"/>
    <n v="26"/>
    <n v="28"/>
  </r>
  <r>
    <x v="0"/>
    <x v="65"/>
    <x v="14"/>
    <n v="19"/>
    <n v="21"/>
  </r>
  <r>
    <x v="0"/>
    <x v="65"/>
    <x v="15"/>
    <n v="13"/>
    <n v="14"/>
  </r>
  <r>
    <x v="0"/>
    <x v="65"/>
    <x v="16"/>
    <n v="9"/>
    <n v="10"/>
  </r>
  <r>
    <x v="0"/>
    <x v="65"/>
    <x v="17"/>
    <n v="5"/>
    <n v="6"/>
  </r>
  <r>
    <x v="0"/>
    <x v="65"/>
    <x v="18"/>
    <n v="4"/>
    <n v="5"/>
  </r>
  <r>
    <x v="0"/>
    <x v="66"/>
    <x v="0"/>
    <n v="54"/>
    <n v="49"/>
  </r>
  <r>
    <x v="0"/>
    <x v="66"/>
    <x v="1"/>
    <n v="225"/>
    <n v="203"/>
  </r>
  <r>
    <x v="0"/>
    <x v="66"/>
    <x v="2"/>
    <n v="285"/>
    <n v="251"/>
  </r>
  <r>
    <x v="0"/>
    <x v="66"/>
    <x v="3"/>
    <n v="270"/>
    <n v="240"/>
  </r>
  <r>
    <x v="0"/>
    <x v="66"/>
    <x v="4"/>
    <n v="228"/>
    <n v="209"/>
  </r>
  <r>
    <x v="0"/>
    <x v="66"/>
    <x v="5"/>
    <n v="215"/>
    <n v="204"/>
  </r>
  <r>
    <x v="0"/>
    <x v="66"/>
    <x v="6"/>
    <n v="214"/>
    <n v="218"/>
  </r>
  <r>
    <x v="0"/>
    <x v="66"/>
    <x v="7"/>
    <n v="225"/>
    <n v="236"/>
  </r>
  <r>
    <x v="0"/>
    <x v="66"/>
    <x v="8"/>
    <n v="191"/>
    <n v="216"/>
  </r>
  <r>
    <x v="0"/>
    <x v="66"/>
    <x v="9"/>
    <n v="174"/>
    <n v="208"/>
  </r>
  <r>
    <x v="0"/>
    <x v="66"/>
    <x v="10"/>
    <n v="173"/>
    <n v="204"/>
  </r>
  <r>
    <x v="0"/>
    <x v="66"/>
    <x v="11"/>
    <n v="159"/>
    <n v="181"/>
  </r>
  <r>
    <x v="0"/>
    <x v="66"/>
    <x v="12"/>
    <n v="131"/>
    <n v="145"/>
  </r>
  <r>
    <x v="0"/>
    <x v="66"/>
    <x v="13"/>
    <n v="107"/>
    <n v="117"/>
  </r>
  <r>
    <x v="0"/>
    <x v="66"/>
    <x v="14"/>
    <n v="81"/>
    <n v="86"/>
  </r>
  <r>
    <x v="0"/>
    <x v="66"/>
    <x v="15"/>
    <n v="56"/>
    <n v="59"/>
  </r>
  <r>
    <x v="0"/>
    <x v="66"/>
    <x v="16"/>
    <n v="39"/>
    <n v="41"/>
  </r>
  <r>
    <x v="0"/>
    <x v="66"/>
    <x v="17"/>
    <n v="23"/>
    <n v="27"/>
  </r>
  <r>
    <x v="0"/>
    <x v="66"/>
    <x v="18"/>
    <n v="18"/>
    <n v="20"/>
  </r>
  <r>
    <x v="0"/>
    <x v="67"/>
    <x v="0"/>
    <n v="31"/>
    <n v="28"/>
  </r>
  <r>
    <x v="0"/>
    <x v="67"/>
    <x v="1"/>
    <n v="130"/>
    <n v="117"/>
  </r>
  <r>
    <x v="0"/>
    <x v="67"/>
    <x v="2"/>
    <n v="165"/>
    <n v="145"/>
  </r>
  <r>
    <x v="0"/>
    <x v="67"/>
    <x v="3"/>
    <n v="156"/>
    <n v="139"/>
  </r>
  <r>
    <x v="0"/>
    <x v="67"/>
    <x v="4"/>
    <n v="131"/>
    <n v="121"/>
  </r>
  <r>
    <x v="0"/>
    <x v="67"/>
    <x v="5"/>
    <n v="124"/>
    <n v="118"/>
  </r>
  <r>
    <x v="0"/>
    <x v="67"/>
    <x v="6"/>
    <n v="123"/>
    <n v="126"/>
  </r>
  <r>
    <x v="0"/>
    <x v="67"/>
    <x v="7"/>
    <n v="135"/>
    <n v="139"/>
  </r>
  <r>
    <x v="0"/>
    <x v="67"/>
    <x v="8"/>
    <n v="110"/>
    <n v="124"/>
  </r>
  <r>
    <x v="0"/>
    <x v="67"/>
    <x v="9"/>
    <n v="100"/>
    <n v="120"/>
  </r>
  <r>
    <x v="0"/>
    <x v="67"/>
    <x v="10"/>
    <n v="100"/>
    <n v="118"/>
  </r>
  <r>
    <x v="0"/>
    <x v="67"/>
    <x v="11"/>
    <n v="91"/>
    <n v="104"/>
  </r>
  <r>
    <x v="0"/>
    <x v="67"/>
    <x v="12"/>
    <n v="75"/>
    <n v="83"/>
  </r>
  <r>
    <x v="0"/>
    <x v="67"/>
    <x v="13"/>
    <n v="61"/>
    <n v="68"/>
  </r>
  <r>
    <x v="0"/>
    <x v="67"/>
    <x v="14"/>
    <n v="47"/>
    <n v="50"/>
  </r>
  <r>
    <x v="0"/>
    <x v="67"/>
    <x v="15"/>
    <n v="32"/>
    <n v="34"/>
  </r>
  <r>
    <x v="0"/>
    <x v="67"/>
    <x v="16"/>
    <n v="22"/>
    <n v="23"/>
  </r>
  <r>
    <x v="0"/>
    <x v="67"/>
    <x v="17"/>
    <n v="13"/>
    <n v="15"/>
  </r>
  <r>
    <x v="0"/>
    <x v="67"/>
    <x v="18"/>
    <n v="10"/>
    <n v="11"/>
  </r>
  <r>
    <x v="0"/>
    <x v="68"/>
    <x v="0"/>
    <n v="19"/>
    <n v="17"/>
  </r>
  <r>
    <x v="0"/>
    <x v="68"/>
    <x v="1"/>
    <n v="79"/>
    <n v="71"/>
  </r>
  <r>
    <x v="0"/>
    <x v="68"/>
    <x v="2"/>
    <n v="100"/>
    <n v="88"/>
  </r>
  <r>
    <x v="0"/>
    <x v="68"/>
    <x v="3"/>
    <n v="95"/>
    <n v="85"/>
  </r>
  <r>
    <x v="0"/>
    <x v="68"/>
    <x v="4"/>
    <n v="80"/>
    <n v="74"/>
  </r>
  <r>
    <x v="0"/>
    <x v="68"/>
    <x v="5"/>
    <n v="76"/>
    <n v="72"/>
  </r>
  <r>
    <x v="0"/>
    <x v="68"/>
    <x v="6"/>
    <n v="75"/>
    <n v="77"/>
  </r>
  <r>
    <x v="0"/>
    <x v="68"/>
    <x v="7"/>
    <n v="86"/>
    <n v="87"/>
  </r>
  <r>
    <x v="0"/>
    <x v="68"/>
    <x v="8"/>
    <n v="67"/>
    <n v="76"/>
  </r>
  <r>
    <x v="0"/>
    <x v="68"/>
    <x v="9"/>
    <n v="61"/>
    <n v="73"/>
  </r>
  <r>
    <x v="0"/>
    <x v="68"/>
    <x v="10"/>
    <n v="61"/>
    <n v="72"/>
  </r>
  <r>
    <x v="0"/>
    <x v="68"/>
    <x v="11"/>
    <n v="56"/>
    <n v="63"/>
  </r>
  <r>
    <x v="0"/>
    <x v="68"/>
    <x v="12"/>
    <n v="46"/>
    <n v="51"/>
  </r>
  <r>
    <x v="0"/>
    <x v="68"/>
    <x v="13"/>
    <n v="37"/>
    <n v="41"/>
  </r>
  <r>
    <x v="0"/>
    <x v="68"/>
    <x v="14"/>
    <n v="28"/>
    <n v="30"/>
  </r>
  <r>
    <x v="0"/>
    <x v="68"/>
    <x v="15"/>
    <n v="19"/>
    <n v="21"/>
  </r>
  <r>
    <x v="0"/>
    <x v="68"/>
    <x v="16"/>
    <n v="13"/>
    <n v="14"/>
  </r>
  <r>
    <x v="0"/>
    <x v="68"/>
    <x v="17"/>
    <n v="8"/>
    <n v="9"/>
  </r>
  <r>
    <x v="0"/>
    <x v="68"/>
    <x v="18"/>
    <n v="6"/>
    <n v="7"/>
  </r>
  <r>
    <x v="0"/>
    <x v="69"/>
    <x v="0"/>
    <n v="176"/>
    <n v="157"/>
  </r>
  <r>
    <x v="0"/>
    <x v="69"/>
    <x v="1"/>
    <n v="722"/>
    <n v="652"/>
  </r>
  <r>
    <x v="0"/>
    <x v="69"/>
    <x v="2"/>
    <n v="916"/>
    <n v="805"/>
  </r>
  <r>
    <x v="0"/>
    <x v="69"/>
    <x v="3"/>
    <n v="867"/>
    <n v="772"/>
  </r>
  <r>
    <x v="0"/>
    <x v="69"/>
    <x v="4"/>
    <n v="731"/>
    <n v="672"/>
  </r>
  <r>
    <x v="0"/>
    <x v="69"/>
    <x v="5"/>
    <n v="690"/>
    <n v="656"/>
  </r>
  <r>
    <x v="0"/>
    <x v="69"/>
    <x v="6"/>
    <n v="686"/>
    <n v="701"/>
  </r>
  <r>
    <x v="0"/>
    <x v="69"/>
    <x v="7"/>
    <n v="705"/>
    <n v="732"/>
  </r>
  <r>
    <x v="0"/>
    <x v="69"/>
    <x v="8"/>
    <n v="614"/>
    <n v="693"/>
  </r>
  <r>
    <x v="0"/>
    <x v="69"/>
    <x v="9"/>
    <n v="559"/>
    <n v="668"/>
  </r>
  <r>
    <x v="0"/>
    <x v="69"/>
    <x v="10"/>
    <n v="555"/>
    <n v="656"/>
  </r>
  <r>
    <x v="0"/>
    <x v="69"/>
    <x v="11"/>
    <n v="510"/>
    <n v="581"/>
  </r>
  <r>
    <x v="0"/>
    <x v="69"/>
    <x v="12"/>
    <n v="419"/>
    <n v="465"/>
  </r>
  <r>
    <x v="0"/>
    <x v="69"/>
    <x v="13"/>
    <n v="343"/>
    <n v="377"/>
  </r>
  <r>
    <x v="0"/>
    <x v="69"/>
    <x v="14"/>
    <n v="261"/>
    <n v="278"/>
  </r>
  <r>
    <x v="0"/>
    <x v="69"/>
    <x v="15"/>
    <n v="180"/>
    <n v="191"/>
  </r>
  <r>
    <x v="0"/>
    <x v="69"/>
    <x v="16"/>
    <n v="126"/>
    <n v="132"/>
  </r>
  <r>
    <x v="0"/>
    <x v="69"/>
    <x v="17"/>
    <n v="76"/>
    <n v="87"/>
  </r>
  <r>
    <x v="0"/>
    <x v="69"/>
    <x v="18"/>
    <n v="58"/>
    <n v="66"/>
  </r>
  <r>
    <x v="0"/>
    <x v="70"/>
    <x v="0"/>
    <n v="10"/>
    <n v="9"/>
  </r>
  <r>
    <x v="0"/>
    <x v="70"/>
    <x v="1"/>
    <n v="45"/>
    <n v="40"/>
  </r>
  <r>
    <x v="0"/>
    <x v="70"/>
    <x v="2"/>
    <n v="57"/>
    <n v="50"/>
  </r>
  <r>
    <x v="0"/>
    <x v="70"/>
    <x v="3"/>
    <n v="54"/>
    <n v="48"/>
  </r>
  <r>
    <x v="0"/>
    <x v="70"/>
    <x v="4"/>
    <n v="45"/>
    <n v="41"/>
  </r>
  <r>
    <x v="0"/>
    <x v="70"/>
    <x v="5"/>
    <n v="43"/>
    <n v="40"/>
  </r>
  <r>
    <x v="0"/>
    <x v="70"/>
    <x v="6"/>
    <n v="42"/>
    <n v="43"/>
  </r>
  <r>
    <x v="0"/>
    <x v="70"/>
    <x v="7"/>
    <n v="52"/>
    <n v="55"/>
  </r>
  <r>
    <x v="0"/>
    <x v="70"/>
    <x v="8"/>
    <n v="38"/>
    <n v="43"/>
  </r>
  <r>
    <x v="0"/>
    <x v="70"/>
    <x v="9"/>
    <n v="34"/>
    <n v="41"/>
  </r>
  <r>
    <x v="0"/>
    <x v="70"/>
    <x v="10"/>
    <n v="34"/>
    <n v="40"/>
  </r>
  <r>
    <x v="0"/>
    <x v="70"/>
    <x v="11"/>
    <n v="31"/>
    <n v="36"/>
  </r>
  <r>
    <x v="0"/>
    <x v="70"/>
    <x v="12"/>
    <n v="26"/>
    <n v="29"/>
  </r>
  <r>
    <x v="0"/>
    <x v="70"/>
    <x v="13"/>
    <n v="21"/>
    <n v="23"/>
  </r>
  <r>
    <x v="0"/>
    <x v="70"/>
    <x v="14"/>
    <n v="16"/>
    <n v="17"/>
  </r>
  <r>
    <x v="0"/>
    <x v="70"/>
    <x v="15"/>
    <n v="11"/>
    <n v="11"/>
  </r>
  <r>
    <x v="0"/>
    <x v="70"/>
    <x v="16"/>
    <n v="7"/>
    <n v="8"/>
  </r>
  <r>
    <x v="0"/>
    <x v="70"/>
    <x v="17"/>
    <n v="4"/>
    <n v="5"/>
  </r>
  <r>
    <x v="0"/>
    <x v="70"/>
    <x v="18"/>
    <n v="3"/>
    <n v="4"/>
  </r>
  <r>
    <x v="0"/>
    <x v="71"/>
    <x v="0"/>
    <n v="535"/>
    <n v="480"/>
  </r>
  <r>
    <x v="0"/>
    <x v="71"/>
    <x v="1"/>
    <n v="2198"/>
    <n v="1984"/>
  </r>
  <r>
    <x v="0"/>
    <x v="71"/>
    <x v="2"/>
    <n v="2789"/>
    <n v="2452"/>
  </r>
  <r>
    <x v="0"/>
    <x v="71"/>
    <x v="3"/>
    <n v="2638"/>
    <n v="2351"/>
  </r>
  <r>
    <x v="0"/>
    <x v="71"/>
    <x v="4"/>
    <n v="2226"/>
    <n v="2047"/>
  </r>
  <r>
    <x v="0"/>
    <x v="71"/>
    <x v="5"/>
    <n v="2102"/>
    <n v="1997"/>
  </r>
  <r>
    <x v="0"/>
    <x v="71"/>
    <x v="6"/>
    <n v="2088"/>
    <n v="2136"/>
  </r>
  <r>
    <x v="0"/>
    <x v="71"/>
    <x v="7"/>
    <n v="2127"/>
    <n v="2207"/>
  </r>
  <r>
    <x v="0"/>
    <x v="71"/>
    <x v="8"/>
    <n v="1868"/>
    <n v="2110"/>
  </r>
  <r>
    <x v="0"/>
    <x v="71"/>
    <x v="9"/>
    <n v="1703"/>
    <n v="2035"/>
  </r>
  <r>
    <x v="0"/>
    <x v="71"/>
    <x v="10"/>
    <n v="1690"/>
    <n v="1997"/>
  </r>
  <r>
    <x v="0"/>
    <x v="71"/>
    <x v="11"/>
    <n v="1552"/>
    <n v="1769"/>
  </r>
  <r>
    <x v="0"/>
    <x v="71"/>
    <x v="12"/>
    <n v="1277"/>
    <n v="1415"/>
  </r>
  <r>
    <x v="0"/>
    <x v="71"/>
    <x v="13"/>
    <n v="1044"/>
    <n v="1150"/>
  </r>
  <r>
    <x v="0"/>
    <x v="71"/>
    <x v="14"/>
    <n v="796"/>
    <n v="846"/>
  </r>
  <r>
    <x v="0"/>
    <x v="71"/>
    <x v="15"/>
    <n v="549"/>
    <n v="581"/>
  </r>
  <r>
    <x v="0"/>
    <x v="71"/>
    <x v="16"/>
    <n v="384"/>
    <n v="404"/>
  </r>
  <r>
    <x v="0"/>
    <x v="71"/>
    <x v="17"/>
    <n v="233"/>
    <n v="265"/>
  </r>
  <r>
    <x v="0"/>
    <x v="71"/>
    <x v="18"/>
    <n v="178"/>
    <n v="202"/>
  </r>
  <r>
    <x v="0"/>
    <x v="72"/>
    <x v="0"/>
    <n v="32"/>
    <n v="29"/>
  </r>
  <r>
    <x v="0"/>
    <x v="72"/>
    <x v="1"/>
    <n v="133"/>
    <n v="120"/>
  </r>
  <r>
    <x v="0"/>
    <x v="72"/>
    <x v="2"/>
    <n v="169"/>
    <n v="148"/>
  </r>
  <r>
    <x v="0"/>
    <x v="72"/>
    <x v="3"/>
    <n v="159"/>
    <n v="142"/>
  </r>
  <r>
    <x v="0"/>
    <x v="72"/>
    <x v="4"/>
    <n v="134"/>
    <n v="124"/>
  </r>
  <r>
    <x v="0"/>
    <x v="72"/>
    <x v="5"/>
    <n v="127"/>
    <n v="120"/>
  </r>
  <r>
    <x v="0"/>
    <x v="72"/>
    <x v="6"/>
    <n v="126"/>
    <n v="129"/>
  </r>
  <r>
    <x v="0"/>
    <x v="72"/>
    <x v="7"/>
    <n v="136"/>
    <n v="141"/>
  </r>
  <r>
    <x v="0"/>
    <x v="72"/>
    <x v="8"/>
    <n v="113"/>
    <n v="127"/>
  </r>
  <r>
    <x v="0"/>
    <x v="72"/>
    <x v="9"/>
    <n v="103"/>
    <n v="123"/>
  </r>
  <r>
    <x v="0"/>
    <x v="72"/>
    <x v="10"/>
    <n v="102"/>
    <n v="120"/>
  </r>
  <r>
    <x v="0"/>
    <x v="72"/>
    <x v="11"/>
    <n v="94"/>
    <n v="107"/>
  </r>
  <r>
    <x v="0"/>
    <x v="72"/>
    <x v="12"/>
    <n v="77"/>
    <n v="85"/>
  </r>
  <r>
    <x v="0"/>
    <x v="72"/>
    <x v="13"/>
    <n v="63"/>
    <n v="69"/>
  </r>
  <r>
    <x v="0"/>
    <x v="72"/>
    <x v="14"/>
    <n v="48"/>
    <n v="51"/>
  </r>
  <r>
    <x v="0"/>
    <x v="72"/>
    <x v="15"/>
    <n v="33"/>
    <n v="35"/>
  </r>
  <r>
    <x v="0"/>
    <x v="72"/>
    <x v="16"/>
    <n v="23"/>
    <n v="24"/>
  </r>
  <r>
    <x v="0"/>
    <x v="72"/>
    <x v="17"/>
    <n v="14"/>
    <n v="16"/>
  </r>
  <r>
    <x v="0"/>
    <x v="72"/>
    <x v="18"/>
    <n v="10"/>
    <n v="12"/>
  </r>
  <r>
    <x v="0"/>
    <x v="73"/>
    <x v="0"/>
    <n v="224"/>
    <n v="201"/>
  </r>
  <r>
    <x v="0"/>
    <x v="73"/>
    <x v="1"/>
    <n v="921"/>
    <n v="831"/>
  </r>
  <r>
    <x v="0"/>
    <x v="73"/>
    <x v="2"/>
    <n v="1168"/>
    <n v="1027"/>
  </r>
  <r>
    <x v="0"/>
    <x v="73"/>
    <x v="3"/>
    <n v="1105"/>
    <n v="984"/>
  </r>
  <r>
    <x v="0"/>
    <x v="73"/>
    <x v="4"/>
    <n v="932"/>
    <n v="857"/>
  </r>
  <r>
    <x v="0"/>
    <x v="73"/>
    <x v="5"/>
    <n v="880"/>
    <n v="836"/>
  </r>
  <r>
    <x v="0"/>
    <x v="73"/>
    <x v="6"/>
    <n v="875"/>
    <n v="894"/>
  </r>
  <r>
    <x v="0"/>
    <x v="73"/>
    <x v="7"/>
    <n v="896"/>
    <n v="931"/>
  </r>
  <r>
    <x v="0"/>
    <x v="73"/>
    <x v="8"/>
    <n v="782"/>
    <n v="884"/>
  </r>
  <r>
    <x v="0"/>
    <x v="73"/>
    <x v="9"/>
    <n v="713"/>
    <n v="852"/>
  </r>
  <r>
    <x v="0"/>
    <x v="73"/>
    <x v="10"/>
    <n v="708"/>
    <n v="836"/>
  </r>
  <r>
    <x v="0"/>
    <x v="73"/>
    <x v="11"/>
    <n v="650"/>
    <n v="741"/>
  </r>
  <r>
    <x v="0"/>
    <x v="73"/>
    <x v="12"/>
    <n v="535"/>
    <n v="593"/>
  </r>
  <r>
    <x v="0"/>
    <x v="73"/>
    <x v="13"/>
    <n v="437"/>
    <n v="481"/>
  </r>
  <r>
    <x v="0"/>
    <x v="73"/>
    <x v="14"/>
    <n v="333"/>
    <n v="354"/>
  </r>
  <r>
    <x v="0"/>
    <x v="73"/>
    <x v="15"/>
    <n v="230"/>
    <n v="243"/>
  </r>
  <r>
    <x v="0"/>
    <x v="73"/>
    <x v="16"/>
    <n v="161"/>
    <n v="169"/>
  </r>
  <r>
    <x v="0"/>
    <x v="73"/>
    <x v="17"/>
    <n v="97"/>
    <n v="111"/>
  </r>
  <r>
    <x v="0"/>
    <x v="73"/>
    <x v="18"/>
    <n v="74"/>
    <n v="84"/>
  </r>
  <r>
    <x v="0"/>
    <x v="74"/>
    <x v="0"/>
    <n v="42"/>
    <n v="38"/>
  </r>
  <r>
    <x v="0"/>
    <x v="74"/>
    <x v="1"/>
    <n v="174"/>
    <n v="157"/>
  </r>
  <r>
    <x v="0"/>
    <x v="74"/>
    <x v="2"/>
    <n v="221"/>
    <n v="194"/>
  </r>
  <r>
    <x v="0"/>
    <x v="74"/>
    <x v="3"/>
    <n v="209"/>
    <n v="186"/>
  </r>
  <r>
    <x v="0"/>
    <x v="74"/>
    <x v="4"/>
    <n v="176"/>
    <n v="162"/>
  </r>
  <r>
    <x v="0"/>
    <x v="74"/>
    <x v="5"/>
    <n v="167"/>
    <n v="158"/>
  </r>
  <r>
    <x v="0"/>
    <x v="74"/>
    <x v="6"/>
    <n v="165"/>
    <n v="169"/>
  </r>
  <r>
    <x v="0"/>
    <x v="74"/>
    <x v="7"/>
    <n v="178"/>
    <n v="185"/>
  </r>
  <r>
    <x v="0"/>
    <x v="74"/>
    <x v="8"/>
    <n v="148"/>
    <n v="167"/>
  </r>
  <r>
    <x v="0"/>
    <x v="74"/>
    <x v="9"/>
    <n v="135"/>
    <n v="161"/>
  </r>
  <r>
    <x v="0"/>
    <x v="74"/>
    <x v="10"/>
    <n v="134"/>
    <n v="158"/>
  </r>
  <r>
    <x v="0"/>
    <x v="74"/>
    <x v="11"/>
    <n v="123"/>
    <n v="140"/>
  </r>
  <r>
    <x v="0"/>
    <x v="74"/>
    <x v="12"/>
    <n v="101"/>
    <n v="112"/>
  </r>
  <r>
    <x v="0"/>
    <x v="74"/>
    <x v="13"/>
    <n v="82"/>
    <n v="91"/>
  </r>
  <r>
    <x v="0"/>
    <x v="74"/>
    <x v="14"/>
    <n v="63"/>
    <n v="67"/>
  </r>
  <r>
    <x v="0"/>
    <x v="74"/>
    <x v="15"/>
    <n v="43"/>
    <n v="46"/>
  </r>
  <r>
    <x v="0"/>
    <x v="74"/>
    <x v="16"/>
    <n v="30"/>
    <n v="32"/>
  </r>
  <r>
    <x v="0"/>
    <x v="74"/>
    <x v="17"/>
    <n v="18"/>
    <n v="21"/>
  </r>
  <r>
    <x v="0"/>
    <x v="74"/>
    <x v="18"/>
    <n v="14"/>
    <n v="16"/>
  </r>
  <r>
    <x v="0"/>
    <x v="75"/>
    <x v="0"/>
    <n v="9"/>
    <n v="8"/>
  </r>
  <r>
    <x v="0"/>
    <x v="75"/>
    <x v="1"/>
    <n v="37"/>
    <n v="33"/>
  </r>
  <r>
    <x v="0"/>
    <x v="75"/>
    <x v="2"/>
    <n v="47"/>
    <n v="41"/>
  </r>
  <r>
    <x v="0"/>
    <x v="75"/>
    <x v="3"/>
    <n v="45"/>
    <n v="40"/>
  </r>
  <r>
    <x v="0"/>
    <x v="75"/>
    <x v="4"/>
    <n v="38"/>
    <n v="35"/>
  </r>
  <r>
    <x v="0"/>
    <x v="75"/>
    <x v="5"/>
    <n v="35"/>
    <n v="34"/>
  </r>
  <r>
    <x v="0"/>
    <x v="75"/>
    <x v="6"/>
    <n v="35"/>
    <n v="36"/>
  </r>
  <r>
    <x v="0"/>
    <x v="75"/>
    <x v="7"/>
    <n v="46"/>
    <n v="46"/>
  </r>
  <r>
    <x v="0"/>
    <x v="75"/>
    <x v="8"/>
    <n v="31"/>
    <n v="36"/>
  </r>
  <r>
    <x v="0"/>
    <x v="75"/>
    <x v="9"/>
    <n v="29"/>
    <n v="34"/>
  </r>
  <r>
    <x v="0"/>
    <x v="75"/>
    <x v="10"/>
    <n v="28"/>
    <n v="34"/>
  </r>
  <r>
    <x v="0"/>
    <x v="75"/>
    <x v="11"/>
    <n v="26"/>
    <n v="30"/>
  </r>
  <r>
    <x v="0"/>
    <x v="75"/>
    <x v="12"/>
    <n v="21"/>
    <n v="24"/>
  </r>
  <r>
    <x v="0"/>
    <x v="75"/>
    <x v="13"/>
    <n v="17"/>
    <n v="19"/>
  </r>
  <r>
    <x v="0"/>
    <x v="75"/>
    <x v="14"/>
    <n v="13"/>
    <n v="14"/>
  </r>
  <r>
    <x v="0"/>
    <x v="75"/>
    <x v="15"/>
    <n v="9"/>
    <n v="9"/>
  </r>
  <r>
    <x v="0"/>
    <x v="75"/>
    <x v="16"/>
    <n v="6"/>
    <n v="6"/>
  </r>
  <r>
    <x v="0"/>
    <x v="75"/>
    <x v="17"/>
    <n v="3"/>
    <n v="4"/>
  </r>
  <r>
    <x v="0"/>
    <x v="75"/>
    <x v="18"/>
    <n v="3"/>
    <n v="3"/>
  </r>
  <r>
    <x v="0"/>
    <x v="76"/>
    <x v="0"/>
    <n v="126"/>
    <n v="113"/>
  </r>
  <r>
    <x v="0"/>
    <x v="76"/>
    <x v="1"/>
    <n v="519"/>
    <n v="468"/>
  </r>
  <r>
    <x v="0"/>
    <x v="76"/>
    <x v="2"/>
    <n v="659"/>
    <n v="579"/>
  </r>
  <r>
    <x v="0"/>
    <x v="76"/>
    <x v="3"/>
    <n v="623"/>
    <n v="555"/>
  </r>
  <r>
    <x v="0"/>
    <x v="76"/>
    <x v="4"/>
    <n v="526"/>
    <n v="483"/>
  </r>
  <r>
    <x v="0"/>
    <x v="76"/>
    <x v="5"/>
    <n v="496"/>
    <n v="471"/>
  </r>
  <r>
    <x v="0"/>
    <x v="76"/>
    <x v="6"/>
    <n v="493"/>
    <n v="504"/>
  </r>
  <r>
    <x v="0"/>
    <x v="76"/>
    <x v="7"/>
    <n v="510"/>
    <n v="531"/>
  </r>
  <r>
    <x v="0"/>
    <x v="76"/>
    <x v="8"/>
    <n v="441"/>
    <n v="498"/>
  </r>
  <r>
    <x v="0"/>
    <x v="76"/>
    <x v="9"/>
    <n v="402"/>
    <n v="480"/>
  </r>
  <r>
    <x v="0"/>
    <x v="76"/>
    <x v="10"/>
    <n v="399"/>
    <n v="471"/>
  </r>
  <r>
    <x v="0"/>
    <x v="76"/>
    <x v="11"/>
    <n v="366"/>
    <n v="418"/>
  </r>
  <r>
    <x v="0"/>
    <x v="76"/>
    <x v="12"/>
    <n v="301"/>
    <n v="334"/>
  </r>
  <r>
    <x v="0"/>
    <x v="76"/>
    <x v="13"/>
    <n v="246"/>
    <n v="271"/>
  </r>
  <r>
    <x v="0"/>
    <x v="76"/>
    <x v="14"/>
    <n v="188"/>
    <n v="200"/>
  </r>
  <r>
    <x v="0"/>
    <x v="76"/>
    <x v="15"/>
    <n v="129"/>
    <n v="137"/>
  </r>
  <r>
    <x v="0"/>
    <x v="76"/>
    <x v="16"/>
    <n v="90"/>
    <n v="95"/>
  </r>
  <r>
    <x v="0"/>
    <x v="76"/>
    <x v="17"/>
    <n v="55"/>
    <n v="62"/>
  </r>
  <r>
    <x v="0"/>
    <x v="76"/>
    <x v="18"/>
    <n v="42"/>
    <n v="47"/>
  </r>
  <r>
    <x v="0"/>
    <x v="77"/>
    <x v="0"/>
    <n v="304"/>
    <n v="272"/>
  </r>
  <r>
    <x v="0"/>
    <x v="77"/>
    <x v="1"/>
    <n v="1247"/>
    <n v="1126"/>
  </r>
  <r>
    <x v="0"/>
    <x v="77"/>
    <x v="2"/>
    <n v="1583"/>
    <n v="1391"/>
  </r>
  <r>
    <x v="0"/>
    <x v="77"/>
    <x v="3"/>
    <n v="1497"/>
    <n v="1334"/>
  </r>
  <r>
    <x v="0"/>
    <x v="77"/>
    <x v="4"/>
    <n v="1263"/>
    <n v="1162"/>
  </r>
  <r>
    <x v="0"/>
    <x v="77"/>
    <x v="5"/>
    <n v="1193"/>
    <n v="1133"/>
  </r>
  <r>
    <x v="0"/>
    <x v="77"/>
    <x v="6"/>
    <n v="1185"/>
    <n v="1212"/>
  </r>
  <r>
    <x v="0"/>
    <x v="77"/>
    <x v="7"/>
    <n v="1209"/>
    <n v="1258"/>
  </r>
  <r>
    <x v="0"/>
    <x v="77"/>
    <x v="8"/>
    <n v="1060"/>
    <n v="1198"/>
  </r>
  <r>
    <x v="0"/>
    <x v="77"/>
    <x v="9"/>
    <n v="967"/>
    <n v="1154"/>
  </r>
  <r>
    <x v="0"/>
    <x v="77"/>
    <x v="10"/>
    <n v="959"/>
    <n v="1133"/>
  </r>
  <r>
    <x v="0"/>
    <x v="77"/>
    <x v="11"/>
    <n v="881"/>
    <n v="1004"/>
  </r>
  <r>
    <x v="0"/>
    <x v="77"/>
    <x v="12"/>
    <n v="725"/>
    <n v="803"/>
  </r>
  <r>
    <x v="0"/>
    <x v="77"/>
    <x v="13"/>
    <n v="592"/>
    <n v="652"/>
  </r>
  <r>
    <x v="0"/>
    <x v="77"/>
    <x v="14"/>
    <n v="452"/>
    <n v="480"/>
  </r>
  <r>
    <x v="0"/>
    <x v="77"/>
    <x v="15"/>
    <n v="311"/>
    <n v="329"/>
  </r>
  <r>
    <x v="0"/>
    <x v="77"/>
    <x v="16"/>
    <n v="218"/>
    <n v="229"/>
  </r>
  <r>
    <x v="0"/>
    <x v="77"/>
    <x v="17"/>
    <n v="132"/>
    <n v="150"/>
  </r>
  <r>
    <x v="0"/>
    <x v="77"/>
    <x v="18"/>
    <n v="101"/>
    <n v="114"/>
  </r>
  <r>
    <x v="0"/>
    <x v="78"/>
    <x v="0"/>
    <n v="60"/>
    <n v="54"/>
  </r>
  <r>
    <x v="0"/>
    <x v="78"/>
    <x v="1"/>
    <n v="249"/>
    <n v="225"/>
  </r>
  <r>
    <x v="0"/>
    <x v="78"/>
    <x v="2"/>
    <n v="316"/>
    <n v="278"/>
  </r>
  <r>
    <x v="0"/>
    <x v="78"/>
    <x v="3"/>
    <n v="299"/>
    <n v="266"/>
  </r>
  <r>
    <x v="0"/>
    <x v="78"/>
    <x v="4"/>
    <n v="252"/>
    <n v="232"/>
  </r>
  <r>
    <x v="0"/>
    <x v="78"/>
    <x v="5"/>
    <n v="238"/>
    <n v="226"/>
  </r>
  <r>
    <x v="0"/>
    <x v="78"/>
    <x v="6"/>
    <n v="237"/>
    <n v="242"/>
  </r>
  <r>
    <x v="0"/>
    <x v="78"/>
    <x v="7"/>
    <n v="248"/>
    <n v="260"/>
  </r>
  <r>
    <x v="0"/>
    <x v="78"/>
    <x v="8"/>
    <n v="212"/>
    <n v="239"/>
  </r>
  <r>
    <x v="0"/>
    <x v="78"/>
    <x v="9"/>
    <n v="193"/>
    <n v="230"/>
  </r>
  <r>
    <x v="0"/>
    <x v="78"/>
    <x v="10"/>
    <n v="191"/>
    <n v="226"/>
  </r>
  <r>
    <x v="0"/>
    <x v="78"/>
    <x v="11"/>
    <n v="176"/>
    <n v="200"/>
  </r>
  <r>
    <x v="0"/>
    <x v="78"/>
    <x v="12"/>
    <n v="145"/>
    <n v="160"/>
  </r>
  <r>
    <x v="0"/>
    <x v="78"/>
    <x v="13"/>
    <n v="118"/>
    <n v="130"/>
  </r>
  <r>
    <x v="0"/>
    <x v="78"/>
    <x v="14"/>
    <n v="90"/>
    <n v="96"/>
  </r>
  <r>
    <x v="0"/>
    <x v="78"/>
    <x v="15"/>
    <n v="62"/>
    <n v="65"/>
  </r>
  <r>
    <x v="0"/>
    <x v="78"/>
    <x v="16"/>
    <n v="43"/>
    <n v="45"/>
  </r>
  <r>
    <x v="0"/>
    <x v="78"/>
    <x v="17"/>
    <n v="26"/>
    <n v="30"/>
  </r>
  <r>
    <x v="0"/>
    <x v="78"/>
    <x v="18"/>
    <n v="20"/>
    <n v="22"/>
  </r>
  <r>
    <x v="0"/>
    <x v="79"/>
    <x v="0"/>
    <n v="28"/>
    <n v="25"/>
  </r>
  <r>
    <x v="0"/>
    <x v="79"/>
    <x v="1"/>
    <n v="116"/>
    <n v="104"/>
  </r>
  <r>
    <x v="0"/>
    <x v="79"/>
    <x v="2"/>
    <n v="147"/>
    <n v="129"/>
  </r>
  <r>
    <x v="0"/>
    <x v="79"/>
    <x v="3"/>
    <n v="139"/>
    <n v="123"/>
  </r>
  <r>
    <x v="0"/>
    <x v="79"/>
    <x v="4"/>
    <n v="117"/>
    <n v="107"/>
  </r>
  <r>
    <x v="0"/>
    <x v="79"/>
    <x v="5"/>
    <n v="110"/>
    <n v="105"/>
  </r>
  <r>
    <x v="0"/>
    <x v="79"/>
    <x v="6"/>
    <n v="110"/>
    <n v="112"/>
  </r>
  <r>
    <x v="0"/>
    <x v="79"/>
    <x v="7"/>
    <n v="119"/>
    <n v="126"/>
  </r>
  <r>
    <x v="0"/>
    <x v="79"/>
    <x v="8"/>
    <n v="98"/>
    <n v="111"/>
  </r>
  <r>
    <x v="0"/>
    <x v="79"/>
    <x v="9"/>
    <n v="89"/>
    <n v="107"/>
  </r>
  <r>
    <x v="0"/>
    <x v="79"/>
    <x v="10"/>
    <n v="89"/>
    <n v="105"/>
  </r>
  <r>
    <x v="0"/>
    <x v="79"/>
    <x v="11"/>
    <n v="81"/>
    <n v="93"/>
  </r>
  <r>
    <x v="0"/>
    <x v="79"/>
    <x v="12"/>
    <n v="67"/>
    <n v="74"/>
  </r>
  <r>
    <x v="0"/>
    <x v="79"/>
    <x v="13"/>
    <n v="55"/>
    <n v="60"/>
  </r>
  <r>
    <x v="0"/>
    <x v="79"/>
    <x v="14"/>
    <n v="42"/>
    <n v="44"/>
  </r>
  <r>
    <x v="0"/>
    <x v="79"/>
    <x v="15"/>
    <n v="29"/>
    <n v="30"/>
  </r>
  <r>
    <x v="0"/>
    <x v="79"/>
    <x v="16"/>
    <n v="20"/>
    <n v="21"/>
  </r>
  <r>
    <x v="0"/>
    <x v="79"/>
    <x v="17"/>
    <n v="12"/>
    <n v="13"/>
  </r>
  <r>
    <x v="0"/>
    <x v="79"/>
    <x v="18"/>
    <n v="9"/>
    <n v="10"/>
  </r>
  <r>
    <x v="0"/>
    <x v="80"/>
    <x v="0"/>
    <n v="73"/>
    <n v="65"/>
  </r>
  <r>
    <x v="0"/>
    <x v="80"/>
    <x v="1"/>
    <n v="301"/>
    <n v="272"/>
  </r>
  <r>
    <x v="0"/>
    <x v="80"/>
    <x v="2"/>
    <n v="382"/>
    <n v="336"/>
  </r>
  <r>
    <x v="0"/>
    <x v="80"/>
    <x v="3"/>
    <n v="362"/>
    <n v="322"/>
  </r>
  <r>
    <x v="0"/>
    <x v="80"/>
    <x v="4"/>
    <n v="305"/>
    <n v="280"/>
  </r>
  <r>
    <x v="0"/>
    <x v="80"/>
    <x v="5"/>
    <n v="288"/>
    <n v="274"/>
  </r>
  <r>
    <x v="0"/>
    <x v="80"/>
    <x v="6"/>
    <n v="286"/>
    <n v="293"/>
  </r>
  <r>
    <x v="0"/>
    <x v="80"/>
    <x v="7"/>
    <n v="299"/>
    <n v="311"/>
  </r>
  <r>
    <x v="0"/>
    <x v="80"/>
    <x v="8"/>
    <n v="256"/>
    <n v="289"/>
  </r>
  <r>
    <x v="0"/>
    <x v="80"/>
    <x v="9"/>
    <n v="233"/>
    <n v="279"/>
  </r>
  <r>
    <x v="0"/>
    <x v="80"/>
    <x v="10"/>
    <n v="231"/>
    <n v="274"/>
  </r>
  <r>
    <x v="0"/>
    <x v="80"/>
    <x v="11"/>
    <n v="213"/>
    <n v="242"/>
  </r>
  <r>
    <x v="0"/>
    <x v="80"/>
    <x v="12"/>
    <n v="175"/>
    <n v="194"/>
  </r>
  <r>
    <x v="0"/>
    <x v="80"/>
    <x v="13"/>
    <n v="143"/>
    <n v="157"/>
  </r>
  <r>
    <x v="0"/>
    <x v="80"/>
    <x v="14"/>
    <n v="109"/>
    <n v="116"/>
  </r>
  <r>
    <x v="0"/>
    <x v="80"/>
    <x v="15"/>
    <n v="75"/>
    <n v="79"/>
  </r>
  <r>
    <x v="0"/>
    <x v="80"/>
    <x v="16"/>
    <n v="52"/>
    <n v="55"/>
  </r>
  <r>
    <x v="0"/>
    <x v="80"/>
    <x v="17"/>
    <n v="32"/>
    <n v="36"/>
  </r>
  <r>
    <x v="0"/>
    <x v="80"/>
    <x v="18"/>
    <n v="24"/>
    <n v="27"/>
  </r>
  <r>
    <x v="0"/>
    <x v="81"/>
    <x v="0"/>
    <n v="117"/>
    <n v="105"/>
  </r>
  <r>
    <x v="0"/>
    <x v="81"/>
    <x v="1"/>
    <n v="484"/>
    <n v="436"/>
  </r>
  <r>
    <x v="0"/>
    <x v="81"/>
    <x v="2"/>
    <n v="614"/>
    <n v="539"/>
  </r>
  <r>
    <x v="0"/>
    <x v="81"/>
    <x v="3"/>
    <n v="580"/>
    <n v="517"/>
  </r>
  <r>
    <x v="0"/>
    <x v="81"/>
    <x v="4"/>
    <n v="490"/>
    <n v="450"/>
  </r>
  <r>
    <x v="0"/>
    <x v="81"/>
    <x v="5"/>
    <n v="462"/>
    <n v="439"/>
  </r>
  <r>
    <x v="0"/>
    <x v="81"/>
    <x v="6"/>
    <n v="459"/>
    <n v="470"/>
  </r>
  <r>
    <x v="0"/>
    <x v="81"/>
    <x v="7"/>
    <n v="475"/>
    <n v="494"/>
  </r>
  <r>
    <x v="0"/>
    <x v="81"/>
    <x v="8"/>
    <n v="411"/>
    <n v="464"/>
  </r>
  <r>
    <x v="0"/>
    <x v="81"/>
    <x v="9"/>
    <n v="375"/>
    <n v="448"/>
  </r>
  <r>
    <x v="0"/>
    <x v="81"/>
    <x v="10"/>
    <n v="372"/>
    <n v="439"/>
  </r>
  <r>
    <x v="0"/>
    <x v="81"/>
    <x v="11"/>
    <n v="341"/>
    <n v="389"/>
  </r>
  <r>
    <x v="0"/>
    <x v="81"/>
    <x v="12"/>
    <n v="281"/>
    <n v="311"/>
  </r>
  <r>
    <x v="0"/>
    <x v="81"/>
    <x v="13"/>
    <n v="229"/>
    <n v="253"/>
  </r>
  <r>
    <x v="0"/>
    <x v="81"/>
    <x v="14"/>
    <n v="175"/>
    <n v="186"/>
  </r>
  <r>
    <x v="0"/>
    <x v="81"/>
    <x v="15"/>
    <n v="121"/>
    <n v="128"/>
  </r>
  <r>
    <x v="0"/>
    <x v="81"/>
    <x v="16"/>
    <n v="84"/>
    <n v="89"/>
  </r>
  <r>
    <x v="0"/>
    <x v="81"/>
    <x v="17"/>
    <n v="51"/>
    <n v="58"/>
  </r>
  <r>
    <x v="0"/>
    <x v="81"/>
    <x v="18"/>
    <n v="39"/>
    <n v="44"/>
  </r>
  <r>
    <x v="0"/>
    <x v="82"/>
    <x v="0"/>
    <n v="68"/>
    <n v="61"/>
  </r>
  <r>
    <x v="0"/>
    <x v="82"/>
    <x v="1"/>
    <n v="280"/>
    <n v="252"/>
  </r>
  <r>
    <x v="0"/>
    <x v="82"/>
    <x v="2"/>
    <n v="355"/>
    <n v="312"/>
  </r>
  <r>
    <x v="0"/>
    <x v="82"/>
    <x v="3"/>
    <n v="336"/>
    <n v="299"/>
  </r>
  <r>
    <x v="0"/>
    <x v="82"/>
    <x v="4"/>
    <n v="283"/>
    <n v="260"/>
  </r>
  <r>
    <x v="0"/>
    <x v="82"/>
    <x v="5"/>
    <n v="267"/>
    <n v="254"/>
  </r>
  <r>
    <x v="0"/>
    <x v="82"/>
    <x v="6"/>
    <n v="266"/>
    <n v="272"/>
  </r>
  <r>
    <x v="0"/>
    <x v="82"/>
    <x v="7"/>
    <n v="275"/>
    <n v="288"/>
  </r>
  <r>
    <x v="0"/>
    <x v="82"/>
    <x v="8"/>
    <n v="238"/>
    <n v="268"/>
  </r>
  <r>
    <x v="0"/>
    <x v="82"/>
    <x v="9"/>
    <n v="217"/>
    <n v="259"/>
  </r>
  <r>
    <x v="0"/>
    <x v="82"/>
    <x v="10"/>
    <n v="215"/>
    <n v="254"/>
  </r>
  <r>
    <x v="0"/>
    <x v="82"/>
    <x v="11"/>
    <n v="197"/>
    <n v="225"/>
  </r>
  <r>
    <x v="0"/>
    <x v="82"/>
    <x v="12"/>
    <n v="162"/>
    <n v="180"/>
  </r>
  <r>
    <x v="0"/>
    <x v="82"/>
    <x v="13"/>
    <n v="133"/>
    <n v="146"/>
  </r>
  <r>
    <x v="0"/>
    <x v="82"/>
    <x v="14"/>
    <n v="101"/>
    <n v="107"/>
  </r>
  <r>
    <x v="0"/>
    <x v="82"/>
    <x v="15"/>
    <n v="70"/>
    <n v="74"/>
  </r>
  <r>
    <x v="0"/>
    <x v="82"/>
    <x v="16"/>
    <n v="49"/>
    <n v="51"/>
  </r>
  <r>
    <x v="0"/>
    <x v="82"/>
    <x v="17"/>
    <n v="29"/>
    <n v="33"/>
  </r>
  <r>
    <x v="0"/>
    <x v="82"/>
    <x v="18"/>
    <n v="22"/>
    <n v="25"/>
  </r>
  <r>
    <x v="0"/>
    <x v="83"/>
    <x v="0"/>
    <n v="25"/>
    <n v="22"/>
  </r>
  <r>
    <x v="0"/>
    <x v="83"/>
    <x v="1"/>
    <n v="102"/>
    <n v="92"/>
  </r>
  <r>
    <x v="0"/>
    <x v="83"/>
    <x v="2"/>
    <n v="130"/>
    <n v="114"/>
  </r>
  <r>
    <x v="0"/>
    <x v="83"/>
    <x v="3"/>
    <n v="123"/>
    <n v="109"/>
  </r>
  <r>
    <x v="0"/>
    <x v="83"/>
    <x v="4"/>
    <n v="104"/>
    <n v="95"/>
  </r>
  <r>
    <x v="0"/>
    <x v="83"/>
    <x v="5"/>
    <n v="98"/>
    <n v="93"/>
  </r>
  <r>
    <x v="0"/>
    <x v="83"/>
    <x v="6"/>
    <n v="97"/>
    <n v="99"/>
  </r>
  <r>
    <x v="0"/>
    <x v="83"/>
    <x v="7"/>
    <n v="108"/>
    <n v="113"/>
  </r>
  <r>
    <x v="0"/>
    <x v="83"/>
    <x v="8"/>
    <n v="87"/>
    <n v="98"/>
  </r>
  <r>
    <x v="0"/>
    <x v="83"/>
    <x v="9"/>
    <n v="79"/>
    <n v="95"/>
  </r>
  <r>
    <x v="0"/>
    <x v="83"/>
    <x v="10"/>
    <n v="79"/>
    <n v="93"/>
  </r>
  <r>
    <x v="0"/>
    <x v="83"/>
    <x v="11"/>
    <n v="72"/>
    <n v="82"/>
  </r>
  <r>
    <x v="0"/>
    <x v="83"/>
    <x v="12"/>
    <n v="59"/>
    <n v="66"/>
  </r>
  <r>
    <x v="0"/>
    <x v="83"/>
    <x v="13"/>
    <n v="48"/>
    <n v="53"/>
  </r>
  <r>
    <x v="0"/>
    <x v="83"/>
    <x v="14"/>
    <n v="37"/>
    <n v="39"/>
  </r>
  <r>
    <x v="0"/>
    <x v="83"/>
    <x v="15"/>
    <n v="25"/>
    <n v="27"/>
  </r>
  <r>
    <x v="0"/>
    <x v="83"/>
    <x v="16"/>
    <n v="17"/>
    <n v="18"/>
  </r>
  <r>
    <x v="0"/>
    <x v="83"/>
    <x v="17"/>
    <n v="10"/>
    <n v="12"/>
  </r>
  <r>
    <x v="0"/>
    <x v="83"/>
    <x v="18"/>
    <n v="8"/>
    <n v="9"/>
  </r>
  <r>
    <x v="0"/>
    <x v="84"/>
    <x v="0"/>
    <n v="103"/>
    <n v="92"/>
  </r>
  <r>
    <x v="0"/>
    <x v="84"/>
    <x v="1"/>
    <n v="423"/>
    <n v="382"/>
  </r>
  <r>
    <x v="0"/>
    <x v="84"/>
    <x v="2"/>
    <n v="537"/>
    <n v="472"/>
  </r>
  <r>
    <x v="0"/>
    <x v="84"/>
    <x v="3"/>
    <n v="508"/>
    <n v="453"/>
  </r>
  <r>
    <x v="0"/>
    <x v="84"/>
    <x v="4"/>
    <n v="429"/>
    <n v="394"/>
  </r>
  <r>
    <x v="0"/>
    <x v="84"/>
    <x v="5"/>
    <n v="405"/>
    <n v="385"/>
  </r>
  <r>
    <x v="0"/>
    <x v="84"/>
    <x v="6"/>
    <n v="402"/>
    <n v="411"/>
  </r>
  <r>
    <x v="0"/>
    <x v="84"/>
    <x v="7"/>
    <n v="418"/>
    <n v="434"/>
  </r>
  <r>
    <x v="0"/>
    <x v="84"/>
    <x v="8"/>
    <n v="360"/>
    <n v="406"/>
  </r>
  <r>
    <x v="0"/>
    <x v="84"/>
    <x v="9"/>
    <n v="328"/>
    <n v="392"/>
  </r>
  <r>
    <x v="0"/>
    <x v="84"/>
    <x v="10"/>
    <n v="325"/>
    <n v="385"/>
  </r>
  <r>
    <x v="0"/>
    <x v="84"/>
    <x v="11"/>
    <n v="299"/>
    <n v="341"/>
  </r>
  <r>
    <x v="0"/>
    <x v="84"/>
    <x v="12"/>
    <n v="246"/>
    <n v="272"/>
  </r>
  <r>
    <x v="0"/>
    <x v="84"/>
    <x v="13"/>
    <n v="201"/>
    <n v="221"/>
  </r>
  <r>
    <x v="0"/>
    <x v="84"/>
    <x v="14"/>
    <n v="153"/>
    <n v="163"/>
  </r>
  <r>
    <x v="0"/>
    <x v="84"/>
    <x v="15"/>
    <n v="105"/>
    <n v="112"/>
  </r>
  <r>
    <x v="0"/>
    <x v="84"/>
    <x v="16"/>
    <n v="74"/>
    <n v="77"/>
  </r>
  <r>
    <x v="0"/>
    <x v="84"/>
    <x v="17"/>
    <n v="45"/>
    <n v="51"/>
  </r>
  <r>
    <x v="0"/>
    <x v="84"/>
    <x v="18"/>
    <n v="34"/>
    <n v="38"/>
  </r>
  <r>
    <x v="0"/>
    <x v="85"/>
    <x v="0"/>
    <n v="20"/>
    <n v="18"/>
  </r>
  <r>
    <x v="0"/>
    <x v="85"/>
    <x v="1"/>
    <n v="82"/>
    <n v="74"/>
  </r>
  <r>
    <x v="0"/>
    <x v="85"/>
    <x v="2"/>
    <n v="104"/>
    <n v="91"/>
  </r>
  <r>
    <x v="0"/>
    <x v="85"/>
    <x v="3"/>
    <n v="98"/>
    <n v="88"/>
  </r>
  <r>
    <x v="0"/>
    <x v="85"/>
    <x v="4"/>
    <n v="83"/>
    <n v="76"/>
  </r>
  <r>
    <x v="0"/>
    <x v="85"/>
    <x v="5"/>
    <n v="78"/>
    <n v="74"/>
  </r>
  <r>
    <x v="0"/>
    <x v="85"/>
    <x v="6"/>
    <n v="78"/>
    <n v="80"/>
  </r>
  <r>
    <x v="0"/>
    <x v="85"/>
    <x v="7"/>
    <n v="89"/>
    <n v="91"/>
  </r>
  <r>
    <x v="0"/>
    <x v="85"/>
    <x v="8"/>
    <n v="70"/>
    <n v="79"/>
  </r>
  <r>
    <x v="0"/>
    <x v="85"/>
    <x v="9"/>
    <n v="63"/>
    <n v="76"/>
  </r>
  <r>
    <x v="0"/>
    <x v="85"/>
    <x v="10"/>
    <n v="63"/>
    <n v="74"/>
  </r>
  <r>
    <x v="0"/>
    <x v="85"/>
    <x v="11"/>
    <n v="58"/>
    <n v="66"/>
  </r>
  <r>
    <x v="0"/>
    <x v="85"/>
    <x v="12"/>
    <n v="47"/>
    <n v="53"/>
  </r>
  <r>
    <x v="0"/>
    <x v="85"/>
    <x v="13"/>
    <n v="39"/>
    <n v="43"/>
  </r>
  <r>
    <x v="0"/>
    <x v="85"/>
    <x v="14"/>
    <n v="29"/>
    <n v="31"/>
  </r>
  <r>
    <x v="0"/>
    <x v="85"/>
    <x v="15"/>
    <n v="20"/>
    <n v="21"/>
  </r>
  <r>
    <x v="0"/>
    <x v="85"/>
    <x v="16"/>
    <n v="14"/>
    <n v="15"/>
  </r>
  <r>
    <x v="0"/>
    <x v="85"/>
    <x v="17"/>
    <n v="8"/>
    <n v="9"/>
  </r>
  <r>
    <x v="0"/>
    <x v="85"/>
    <x v="18"/>
    <n v="6"/>
    <n v="7"/>
  </r>
  <r>
    <x v="0"/>
    <x v="86"/>
    <x v="0"/>
    <n v="68"/>
    <n v="61"/>
  </r>
  <r>
    <x v="0"/>
    <x v="86"/>
    <x v="1"/>
    <n v="282"/>
    <n v="255"/>
  </r>
  <r>
    <x v="0"/>
    <x v="86"/>
    <x v="2"/>
    <n v="358"/>
    <n v="315"/>
  </r>
  <r>
    <x v="0"/>
    <x v="86"/>
    <x v="3"/>
    <n v="339"/>
    <n v="302"/>
  </r>
  <r>
    <x v="0"/>
    <x v="86"/>
    <x v="4"/>
    <n v="286"/>
    <n v="263"/>
  </r>
  <r>
    <x v="0"/>
    <x v="86"/>
    <x v="5"/>
    <n v="270"/>
    <n v="256"/>
  </r>
  <r>
    <x v="0"/>
    <x v="86"/>
    <x v="6"/>
    <n v="268"/>
    <n v="274"/>
  </r>
  <r>
    <x v="0"/>
    <x v="86"/>
    <x v="7"/>
    <n v="281"/>
    <n v="291"/>
  </r>
  <r>
    <x v="0"/>
    <x v="86"/>
    <x v="8"/>
    <n v="240"/>
    <n v="271"/>
  </r>
  <r>
    <x v="0"/>
    <x v="86"/>
    <x v="9"/>
    <n v="219"/>
    <n v="261"/>
  </r>
  <r>
    <x v="0"/>
    <x v="86"/>
    <x v="10"/>
    <n v="217"/>
    <n v="256"/>
  </r>
  <r>
    <x v="0"/>
    <x v="86"/>
    <x v="11"/>
    <n v="199"/>
    <n v="227"/>
  </r>
  <r>
    <x v="0"/>
    <x v="86"/>
    <x v="12"/>
    <n v="164"/>
    <n v="182"/>
  </r>
  <r>
    <x v="0"/>
    <x v="86"/>
    <x v="13"/>
    <n v="134"/>
    <n v="147"/>
  </r>
  <r>
    <x v="0"/>
    <x v="86"/>
    <x v="14"/>
    <n v="102"/>
    <n v="108"/>
  </r>
  <r>
    <x v="0"/>
    <x v="86"/>
    <x v="15"/>
    <n v="70"/>
    <n v="74"/>
  </r>
  <r>
    <x v="0"/>
    <x v="86"/>
    <x v="16"/>
    <n v="49"/>
    <n v="52"/>
  </r>
  <r>
    <x v="0"/>
    <x v="86"/>
    <x v="17"/>
    <n v="30"/>
    <n v="34"/>
  </r>
  <r>
    <x v="0"/>
    <x v="86"/>
    <x v="18"/>
    <n v="22"/>
    <n v="26"/>
  </r>
  <r>
    <x v="0"/>
    <x v="87"/>
    <x v="0"/>
    <n v="148"/>
    <n v="132"/>
  </r>
  <r>
    <x v="0"/>
    <x v="87"/>
    <x v="1"/>
    <n v="607"/>
    <n v="548"/>
  </r>
  <r>
    <x v="0"/>
    <x v="87"/>
    <x v="2"/>
    <n v="770"/>
    <n v="677"/>
  </r>
  <r>
    <x v="0"/>
    <x v="87"/>
    <x v="3"/>
    <n v="729"/>
    <n v="649"/>
  </r>
  <r>
    <x v="0"/>
    <x v="87"/>
    <x v="4"/>
    <n v="615"/>
    <n v="565"/>
  </r>
  <r>
    <x v="0"/>
    <x v="87"/>
    <x v="5"/>
    <n v="581"/>
    <n v="551"/>
  </r>
  <r>
    <x v="0"/>
    <x v="87"/>
    <x v="6"/>
    <n v="577"/>
    <n v="590"/>
  </r>
  <r>
    <x v="0"/>
    <x v="87"/>
    <x v="7"/>
    <n v="592"/>
    <n v="619"/>
  </r>
  <r>
    <x v="0"/>
    <x v="87"/>
    <x v="8"/>
    <n v="516"/>
    <n v="583"/>
  </r>
  <r>
    <x v="0"/>
    <x v="87"/>
    <x v="9"/>
    <n v="470"/>
    <n v="562"/>
  </r>
  <r>
    <x v="0"/>
    <x v="87"/>
    <x v="10"/>
    <n v="467"/>
    <n v="551"/>
  </r>
  <r>
    <x v="0"/>
    <x v="87"/>
    <x v="11"/>
    <n v="429"/>
    <n v="489"/>
  </r>
  <r>
    <x v="0"/>
    <x v="87"/>
    <x v="12"/>
    <n v="353"/>
    <n v="391"/>
  </r>
  <r>
    <x v="0"/>
    <x v="87"/>
    <x v="13"/>
    <n v="288"/>
    <n v="317"/>
  </r>
  <r>
    <x v="0"/>
    <x v="87"/>
    <x v="14"/>
    <n v="220"/>
    <n v="234"/>
  </r>
  <r>
    <x v="0"/>
    <x v="87"/>
    <x v="15"/>
    <n v="151"/>
    <n v="160"/>
  </r>
  <r>
    <x v="0"/>
    <x v="87"/>
    <x v="16"/>
    <n v="106"/>
    <n v="111"/>
  </r>
  <r>
    <x v="0"/>
    <x v="87"/>
    <x v="17"/>
    <n v="64"/>
    <n v="73"/>
  </r>
  <r>
    <x v="0"/>
    <x v="87"/>
    <x v="18"/>
    <n v="49"/>
    <n v="55"/>
  </r>
  <r>
    <x v="0"/>
    <x v="88"/>
    <x v="0"/>
    <n v="13"/>
    <n v="12"/>
  </r>
  <r>
    <x v="0"/>
    <x v="88"/>
    <x v="1"/>
    <n v="57"/>
    <n v="51"/>
  </r>
  <r>
    <x v="0"/>
    <x v="88"/>
    <x v="2"/>
    <n v="72"/>
    <n v="63"/>
  </r>
  <r>
    <x v="0"/>
    <x v="88"/>
    <x v="3"/>
    <n v="68"/>
    <n v="61"/>
  </r>
  <r>
    <x v="0"/>
    <x v="88"/>
    <x v="4"/>
    <n v="57"/>
    <n v="53"/>
  </r>
  <r>
    <x v="0"/>
    <x v="88"/>
    <x v="5"/>
    <n v="54"/>
    <n v="51"/>
  </r>
  <r>
    <x v="0"/>
    <x v="88"/>
    <x v="6"/>
    <n v="54"/>
    <n v="55"/>
  </r>
  <r>
    <x v="0"/>
    <x v="88"/>
    <x v="7"/>
    <n v="64"/>
    <n v="67"/>
  </r>
  <r>
    <x v="0"/>
    <x v="88"/>
    <x v="8"/>
    <n v="48"/>
    <n v="54"/>
  </r>
  <r>
    <x v="0"/>
    <x v="88"/>
    <x v="9"/>
    <n v="44"/>
    <n v="52"/>
  </r>
  <r>
    <x v="0"/>
    <x v="88"/>
    <x v="10"/>
    <n v="43"/>
    <n v="51"/>
  </r>
  <r>
    <x v="0"/>
    <x v="88"/>
    <x v="11"/>
    <n v="40"/>
    <n v="46"/>
  </r>
  <r>
    <x v="0"/>
    <x v="88"/>
    <x v="12"/>
    <n v="33"/>
    <n v="36"/>
  </r>
  <r>
    <x v="0"/>
    <x v="88"/>
    <x v="13"/>
    <n v="27"/>
    <n v="29"/>
  </r>
  <r>
    <x v="0"/>
    <x v="88"/>
    <x v="14"/>
    <n v="20"/>
    <n v="22"/>
  </r>
  <r>
    <x v="0"/>
    <x v="88"/>
    <x v="15"/>
    <n v="14"/>
    <n v="15"/>
  </r>
  <r>
    <x v="0"/>
    <x v="88"/>
    <x v="16"/>
    <n v="9"/>
    <n v="10"/>
  </r>
  <r>
    <x v="0"/>
    <x v="88"/>
    <x v="17"/>
    <n v="6"/>
    <n v="6"/>
  </r>
  <r>
    <x v="0"/>
    <x v="88"/>
    <x v="18"/>
    <n v="4"/>
    <n v="5"/>
  </r>
  <r>
    <x v="0"/>
    <x v="89"/>
    <x v="0"/>
    <n v="497"/>
    <n v="445"/>
  </r>
  <r>
    <x v="0"/>
    <x v="89"/>
    <x v="1"/>
    <n v="2040"/>
    <n v="1841"/>
  </r>
  <r>
    <x v="0"/>
    <x v="89"/>
    <x v="2"/>
    <n v="2588"/>
    <n v="2275"/>
  </r>
  <r>
    <x v="0"/>
    <x v="89"/>
    <x v="3"/>
    <n v="2448"/>
    <n v="2181"/>
  </r>
  <r>
    <x v="0"/>
    <x v="89"/>
    <x v="4"/>
    <n v="2065"/>
    <n v="1900"/>
  </r>
  <r>
    <x v="0"/>
    <x v="89"/>
    <x v="5"/>
    <n v="1950"/>
    <n v="1853"/>
  </r>
  <r>
    <x v="0"/>
    <x v="89"/>
    <x v="6"/>
    <n v="1938"/>
    <n v="1982"/>
  </r>
  <r>
    <x v="0"/>
    <x v="89"/>
    <x v="7"/>
    <n v="1972"/>
    <n v="2050"/>
  </r>
  <r>
    <x v="0"/>
    <x v="89"/>
    <x v="8"/>
    <n v="1734"/>
    <n v="1958"/>
  </r>
  <r>
    <x v="0"/>
    <x v="89"/>
    <x v="9"/>
    <n v="1581"/>
    <n v="1888"/>
  </r>
  <r>
    <x v="0"/>
    <x v="89"/>
    <x v="10"/>
    <n v="1568"/>
    <n v="1853"/>
  </r>
  <r>
    <x v="0"/>
    <x v="89"/>
    <x v="11"/>
    <n v="1440"/>
    <n v="1642"/>
  </r>
  <r>
    <x v="0"/>
    <x v="89"/>
    <x v="12"/>
    <n v="1185"/>
    <n v="1313"/>
  </r>
  <r>
    <x v="0"/>
    <x v="89"/>
    <x v="13"/>
    <n v="969"/>
    <n v="1067"/>
  </r>
  <r>
    <x v="0"/>
    <x v="89"/>
    <x v="14"/>
    <n v="739"/>
    <n v="785"/>
  </r>
  <r>
    <x v="0"/>
    <x v="89"/>
    <x v="15"/>
    <n v="510"/>
    <n v="539"/>
  </r>
  <r>
    <x v="0"/>
    <x v="89"/>
    <x v="16"/>
    <n v="357"/>
    <n v="375"/>
  </r>
  <r>
    <x v="0"/>
    <x v="89"/>
    <x v="17"/>
    <n v="216"/>
    <n v="246"/>
  </r>
  <r>
    <x v="0"/>
    <x v="89"/>
    <x v="18"/>
    <n v="165"/>
    <n v="187"/>
  </r>
  <r>
    <x v="0"/>
    <x v="90"/>
    <x v="0"/>
    <n v="96"/>
    <n v="86"/>
  </r>
  <r>
    <x v="0"/>
    <x v="90"/>
    <x v="1"/>
    <n v="395"/>
    <n v="356"/>
  </r>
  <r>
    <x v="0"/>
    <x v="90"/>
    <x v="2"/>
    <n v="501"/>
    <n v="440"/>
  </r>
  <r>
    <x v="0"/>
    <x v="90"/>
    <x v="3"/>
    <n v="474"/>
    <n v="422"/>
  </r>
  <r>
    <x v="0"/>
    <x v="90"/>
    <x v="4"/>
    <n v="400"/>
    <n v="368"/>
  </r>
  <r>
    <x v="0"/>
    <x v="90"/>
    <x v="5"/>
    <n v="377"/>
    <n v="358"/>
  </r>
  <r>
    <x v="0"/>
    <x v="90"/>
    <x v="6"/>
    <n v="375"/>
    <n v="383"/>
  </r>
  <r>
    <x v="0"/>
    <x v="90"/>
    <x v="7"/>
    <n v="388"/>
    <n v="406"/>
  </r>
  <r>
    <x v="0"/>
    <x v="90"/>
    <x v="8"/>
    <n v="335"/>
    <n v="379"/>
  </r>
  <r>
    <x v="0"/>
    <x v="90"/>
    <x v="9"/>
    <n v="306"/>
    <n v="365"/>
  </r>
  <r>
    <x v="0"/>
    <x v="90"/>
    <x v="10"/>
    <n v="303"/>
    <n v="358"/>
  </r>
  <r>
    <x v="0"/>
    <x v="90"/>
    <x v="11"/>
    <n v="279"/>
    <n v="318"/>
  </r>
  <r>
    <x v="0"/>
    <x v="90"/>
    <x v="12"/>
    <n v="229"/>
    <n v="254"/>
  </r>
  <r>
    <x v="0"/>
    <x v="90"/>
    <x v="13"/>
    <n v="187"/>
    <n v="206"/>
  </r>
  <r>
    <x v="0"/>
    <x v="90"/>
    <x v="14"/>
    <n v="143"/>
    <n v="152"/>
  </r>
  <r>
    <x v="0"/>
    <x v="90"/>
    <x v="15"/>
    <n v="98"/>
    <n v="104"/>
  </r>
  <r>
    <x v="0"/>
    <x v="90"/>
    <x v="16"/>
    <n v="69"/>
    <n v="72"/>
  </r>
  <r>
    <x v="0"/>
    <x v="90"/>
    <x v="17"/>
    <n v="41"/>
    <n v="47"/>
  </r>
  <r>
    <x v="0"/>
    <x v="90"/>
    <x v="18"/>
    <n v="32"/>
    <n v="36"/>
  </r>
  <r>
    <x v="0"/>
    <x v="91"/>
    <x v="0"/>
    <n v="87"/>
    <n v="78"/>
  </r>
  <r>
    <x v="0"/>
    <x v="91"/>
    <x v="1"/>
    <n v="358"/>
    <n v="323"/>
  </r>
  <r>
    <x v="0"/>
    <x v="91"/>
    <x v="2"/>
    <n v="455"/>
    <n v="400"/>
  </r>
  <r>
    <x v="0"/>
    <x v="91"/>
    <x v="3"/>
    <n v="430"/>
    <n v="383"/>
  </r>
  <r>
    <x v="0"/>
    <x v="91"/>
    <x v="4"/>
    <n v="363"/>
    <n v="334"/>
  </r>
  <r>
    <x v="0"/>
    <x v="91"/>
    <x v="5"/>
    <n v="343"/>
    <n v="325"/>
  </r>
  <r>
    <x v="0"/>
    <x v="91"/>
    <x v="6"/>
    <n v="340"/>
    <n v="348"/>
  </r>
  <r>
    <x v="0"/>
    <x v="91"/>
    <x v="7"/>
    <n v="354"/>
    <n v="368"/>
  </r>
  <r>
    <x v="0"/>
    <x v="91"/>
    <x v="8"/>
    <n v="305"/>
    <n v="344"/>
  </r>
  <r>
    <x v="0"/>
    <x v="91"/>
    <x v="9"/>
    <n v="278"/>
    <n v="332"/>
  </r>
  <r>
    <x v="0"/>
    <x v="91"/>
    <x v="10"/>
    <n v="275"/>
    <n v="325"/>
  </r>
  <r>
    <x v="0"/>
    <x v="91"/>
    <x v="11"/>
    <n v="253"/>
    <n v="288"/>
  </r>
  <r>
    <x v="0"/>
    <x v="91"/>
    <x v="12"/>
    <n v="208"/>
    <n v="231"/>
  </r>
  <r>
    <x v="0"/>
    <x v="91"/>
    <x v="13"/>
    <n v="170"/>
    <n v="187"/>
  </r>
  <r>
    <x v="0"/>
    <x v="91"/>
    <x v="14"/>
    <n v="130"/>
    <n v="138"/>
  </r>
  <r>
    <x v="0"/>
    <x v="91"/>
    <x v="15"/>
    <n v="89"/>
    <n v="94"/>
  </r>
  <r>
    <x v="0"/>
    <x v="91"/>
    <x v="16"/>
    <n v="62"/>
    <n v="66"/>
  </r>
  <r>
    <x v="0"/>
    <x v="91"/>
    <x v="17"/>
    <n v="38"/>
    <n v="43"/>
  </r>
  <r>
    <x v="0"/>
    <x v="91"/>
    <x v="18"/>
    <n v="29"/>
    <n v="33"/>
  </r>
  <r>
    <x v="0"/>
    <x v="92"/>
    <x v="0"/>
    <n v="17"/>
    <n v="15"/>
  </r>
  <r>
    <x v="0"/>
    <x v="92"/>
    <x v="1"/>
    <n v="71"/>
    <n v="64"/>
  </r>
  <r>
    <x v="0"/>
    <x v="92"/>
    <x v="2"/>
    <n v="90"/>
    <n v="79"/>
  </r>
  <r>
    <x v="0"/>
    <x v="92"/>
    <x v="3"/>
    <n v="85"/>
    <n v="76"/>
  </r>
  <r>
    <x v="0"/>
    <x v="92"/>
    <x v="4"/>
    <n v="72"/>
    <n v="66"/>
  </r>
  <r>
    <x v="0"/>
    <x v="92"/>
    <x v="5"/>
    <n v="68"/>
    <n v="64"/>
  </r>
  <r>
    <x v="0"/>
    <x v="92"/>
    <x v="6"/>
    <n v="67"/>
    <n v="69"/>
  </r>
  <r>
    <x v="0"/>
    <x v="92"/>
    <x v="7"/>
    <n v="76"/>
    <n v="79"/>
  </r>
  <r>
    <x v="0"/>
    <x v="92"/>
    <x v="8"/>
    <n v="60"/>
    <n v="68"/>
  </r>
  <r>
    <x v="0"/>
    <x v="92"/>
    <x v="9"/>
    <n v="55"/>
    <n v="65"/>
  </r>
  <r>
    <x v="0"/>
    <x v="92"/>
    <x v="10"/>
    <n v="54"/>
    <n v="64"/>
  </r>
  <r>
    <x v="0"/>
    <x v="92"/>
    <x v="11"/>
    <n v="50"/>
    <n v="57"/>
  </r>
  <r>
    <x v="0"/>
    <x v="92"/>
    <x v="12"/>
    <n v="41"/>
    <n v="45"/>
  </r>
  <r>
    <x v="0"/>
    <x v="92"/>
    <x v="13"/>
    <n v="33"/>
    <n v="37"/>
  </r>
  <r>
    <x v="0"/>
    <x v="92"/>
    <x v="14"/>
    <n v="25"/>
    <n v="27"/>
  </r>
  <r>
    <x v="0"/>
    <x v="92"/>
    <x v="15"/>
    <n v="17"/>
    <n v="18"/>
  </r>
  <r>
    <x v="0"/>
    <x v="92"/>
    <x v="16"/>
    <n v="12"/>
    <n v="13"/>
  </r>
  <r>
    <x v="0"/>
    <x v="92"/>
    <x v="17"/>
    <n v="7"/>
    <n v="8"/>
  </r>
  <r>
    <x v="0"/>
    <x v="92"/>
    <x v="18"/>
    <n v="5"/>
    <n v="6"/>
  </r>
  <r>
    <x v="0"/>
    <x v="93"/>
    <x v="0"/>
    <n v="11"/>
    <n v="10"/>
  </r>
  <r>
    <x v="0"/>
    <x v="93"/>
    <x v="1"/>
    <n v="46"/>
    <n v="42"/>
  </r>
  <r>
    <x v="0"/>
    <x v="93"/>
    <x v="2"/>
    <n v="59"/>
    <n v="52"/>
  </r>
  <r>
    <x v="0"/>
    <x v="93"/>
    <x v="3"/>
    <n v="56"/>
    <n v="50"/>
  </r>
  <r>
    <x v="0"/>
    <x v="93"/>
    <x v="4"/>
    <n v="47"/>
    <n v="43"/>
  </r>
  <r>
    <x v="0"/>
    <x v="93"/>
    <x v="5"/>
    <n v="44"/>
    <n v="42"/>
  </r>
  <r>
    <x v="0"/>
    <x v="93"/>
    <x v="6"/>
    <n v="44"/>
    <n v="45"/>
  </r>
  <r>
    <x v="0"/>
    <x v="93"/>
    <x v="7"/>
    <n v="54"/>
    <n v="55"/>
  </r>
  <r>
    <x v="0"/>
    <x v="93"/>
    <x v="8"/>
    <n v="39"/>
    <n v="45"/>
  </r>
  <r>
    <x v="0"/>
    <x v="93"/>
    <x v="9"/>
    <n v="36"/>
    <n v="43"/>
  </r>
  <r>
    <x v="0"/>
    <x v="93"/>
    <x v="10"/>
    <n v="36"/>
    <n v="42"/>
  </r>
  <r>
    <x v="0"/>
    <x v="93"/>
    <x v="11"/>
    <n v="33"/>
    <n v="37"/>
  </r>
  <r>
    <x v="0"/>
    <x v="93"/>
    <x v="12"/>
    <n v="27"/>
    <n v="30"/>
  </r>
  <r>
    <x v="0"/>
    <x v="93"/>
    <x v="13"/>
    <n v="22"/>
    <n v="24"/>
  </r>
  <r>
    <x v="0"/>
    <x v="93"/>
    <x v="14"/>
    <n v="17"/>
    <n v="18"/>
  </r>
  <r>
    <x v="0"/>
    <x v="93"/>
    <x v="15"/>
    <n v="11"/>
    <n v="12"/>
  </r>
  <r>
    <x v="0"/>
    <x v="93"/>
    <x v="16"/>
    <n v="8"/>
    <n v="8"/>
  </r>
  <r>
    <x v="0"/>
    <x v="93"/>
    <x v="17"/>
    <n v="4"/>
    <n v="5"/>
  </r>
  <r>
    <x v="0"/>
    <x v="93"/>
    <x v="18"/>
    <n v="3"/>
    <n v="4"/>
  </r>
  <r>
    <x v="0"/>
    <x v="94"/>
    <x v="0"/>
    <n v="59"/>
    <n v="53"/>
  </r>
  <r>
    <x v="0"/>
    <x v="94"/>
    <x v="1"/>
    <n v="245"/>
    <n v="221"/>
  </r>
  <r>
    <x v="0"/>
    <x v="94"/>
    <x v="2"/>
    <n v="311"/>
    <n v="273"/>
  </r>
  <r>
    <x v="0"/>
    <x v="94"/>
    <x v="3"/>
    <n v="294"/>
    <n v="262"/>
  </r>
  <r>
    <x v="0"/>
    <x v="94"/>
    <x v="4"/>
    <n v="248"/>
    <n v="228"/>
  </r>
  <r>
    <x v="0"/>
    <x v="94"/>
    <x v="5"/>
    <n v="234"/>
    <n v="222"/>
  </r>
  <r>
    <x v="0"/>
    <x v="94"/>
    <x v="6"/>
    <n v="233"/>
    <n v="238"/>
  </r>
  <r>
    <x v="0"/>
    <x v="94"/>
    <x v="7"/>
    <n v="245"/>
    <n v="254"/>
  </r>
  <r>
    <x v="0"/>
    <x v="94"/>
    <x v="8"/>
    <n v="208"/>
    <n v="235"/>
  </r>
  <r>
    <x v="0"/>
    <x v="94"/>
    <x v="9"/>
    <n v="190"/>
    <n v="227"/>
  </r>
  <r>
    <x v="0"/>
    <x v="94"/>
    <x v="10"/>
    <n v="188"/>
    <n v="222"/>
  </r>
  <r>
    <x v="0"/>
    <x v="94"/>
    <x v="11"/>
    <n v="173"/>
    <n v="197"/>
  </r>
  <r>
    <x v="0"/>
    <x v="94"/>
    <x v="12"/>
    <n v="142"/>
    <n v="157"/>
  </r>
  <r>
    <x v="0"/>
    <x v="94"/>
    <x v="13"/>
    <n v="116"/>
    <n v="128"/>
  </r>
  <r>
    <x v="0"/>
    <x v="94"/>
    <x v="14"/>
    <n v="88"/>
    <n v="94"/>
  </r>
  <r>
    <x v="0"/>
    <x v="94"/>
    <x v="15"/>
    <n v="61"/>
    <n v="64"/>
  </r>
  <r>
    <x v="0"/>
    <x v="94"/>
    <x v="16"/>
    <n v="42"/>
    <n v="45"/>
  </r>
  <r>
    <x v="0"/>
    <x v="94"/>
    <x v="17"/>
    <n v="26"/>
    <n v="29"/>
  </r>
  <r>
    <x v="0"/>
    <x v="94"/>
    <x v="18"/>
    <n v="19"/>
    <n v="22"/>
  </r>
  <r>
    <x v="0"/>
    <x v="95"/>
    <x v="0"/>
    <n v="121"/>
    <n v="109"/>
  </r>
  <r>
    <x v="0"/>
    <x v="95"/>
    <x v="1"/>
    <n v="500"/>
    <n v="451"/>
  </r>
  <r>
    <x v="0"/>
    <x v="95"/>
    <x v="2"/>
    <n v="634"/>
    <n v="558"/>
  </r>
  <r>
    <x v="0"/>
    <x v="95"/>
    <x v="3"/>
    <n v="600"/>
    <n v="535"/>
  </r>
  <r>
    <x v="0"/>
    <x v="95"/>
    <x v="4"/>
    <n v="506"/>
    <n v="465"/>
  </r>
  <r>
    <x v="0"/>
    <x v="95"/>
    <x v="5"/>
    <n v="478"/>
    <n v="454"/>
  </r>
  <r>
    <x v="0"/>
    <x v="95"/>
    <x v="6"/>
    <n v="475"/>
    <n v="486"/>
  </r>
  <r>
    <x v="0"/>
    <x v="95"/>
    <x v="7"/>
    <n v="489"/>
    <n v="507"/>
  </r>
  <r>
    <x v="0"/>
    <x v="95"/>
    <x v="8"/>
    <n v="425"/>
    <n v="480"/>
  </r>
  <r>
    <x v="0"/>
    <x v="95"/>
    <x v="9"/>
    <n v="387"/>
    <n v="463"/>
  </r>
  <r>
    <x v="0"/>
    <x v="95"/>
    <x v="10"/>
    <n v="384"/>
    <n v="454"/>
  </r>
  <r>
    <x v="0"/>
    <x v="95"/>
    <x v="11"/>
    <n v="353"/>
    <n v="402"/>
  </r>
  <r>
    <x v="0"/>
    <x v="95"/>
    <x v="12"/>
    <n v="290"/>
    <n v="322"/>
  </r>
  <r>
    <x v="0"/>
    <x v="95"/>
    <x v="13"/>
    <n v="237"/>
    <n v="261"/>
  </r>
  <r>
    <x v="0"/>
    <x v="95"/>
    <x v="14"/>
    <n v="181"/>
    <n v="192"/>
  </r>
  <r>
    <x v="0"/>
    <x v="95"/>
    <x v="15"/>
    <n v="125"/>
    <n v="132"/>
  </r>
  <r>
    <x v="0"/>
    <x v="95"/>
    <x v="16"/>
    <n v="87"/>
    <n v="92"/>
  </r>
  <r>
    <x v="0"/>
    <x v="95"/>
    <x v="17"/>
    <n v="53"/>
    <n v="60"/>
  </r>
  <r>
    <x v="0"/>
    <x v="95"/>
    <x v="18"/>
    <n v="40"/>
    <n v="46"/>
  </r>
  <r>
    <x v="0"/>
    <x v="96"/>
    <x v="0"/>
    <n v="35"/>
    <n v="32"/>
  </r>
  <r>
    <x v="0"/>
    <x v="96"/>
    <x v="1"/>
    <n v="146"/>
    <n v="132"/>
  </r>
  <r>
    <x v="0"/>
    <x v="96"/>
    <x v="2"/>
    <n v="186"/>
    <n v="163"/>
  </r>
  <r>
    <x v="0"/>
    <x v="96"/>
    <x v="3"/>
    <n v="176"/>
    <n v="156"/>
  </r>
  <r>
    <x v="0"/>
    <x v="96"/>
    <x v="4"/>
    <n v="148"/>
    <n v="136"/>
  </r>
  <r>
    <x v="0"/>
    <x v="96"/>
    <x v="5"/>
    <n v="140"/>
    <n v="133"/>
  </r>
  <r>
    <x v="0"/>
    <x v="96"/>
    <x v="6"/>
    <n v="139"/>
    <n v="142"/>
  </r>
  <r>
    <x v="0"/>
    <x v="96"/>
    <x v="7"/>
    <n v="152"/>
    <n v="157"/>
  </r>
  <r>
    <x v="0"/>
    <x v="96"/>
    <x v="8"/>
    <n v="124"/>
    <n v="140"/>
  </r>
  <r>
    <x v="0"/>
    <x v="96"/>
    <x v="9"/>
    <n v="113"/>
    <n v="135"/>
  </r>
  <r>
    <x v="0"/>
    <x v="96"/>
    <x v="10"/>
    <n v="112"/>
    <n v="133"/>
  </r>
  <r>
    <x v="0"/>
    <x v="96"/>
    <x v="11"/>
    <n v="103"/>
    <n v="118"/>
  </r>
  <r>
    <x v="0"/>
    <x v="96"/>
    <x v="12"/>
    <n v="85"/>
    <n v="94"/>
  </r>
  <r>
    <x v="0"/>
    <x v="96"/>
    <x v="13"/>
    <n v="69"/>
    <n v="76"/>
  </r>
  <r>
    <x v="0"/>
    <x v="96"/>
    <x v="14"/>
    <n v="53"/>
    <n v="56"/>
  </r>
  <r>
    <x v="0"/>
    <x v="96"/>
    <x v="15"/>
    <n v="36"/>
    <n v="38"/>
  </r>
  <r>
    <x v="0"/>
    <x v="96"/>
    <x v="16"/>
    <n v="25"/>
    <n v="27"/>
  </r>
  <r>
    <x v="0"/>
    <x v="96"/>
    <x v="17"/>
    <n v="15"/>
    <n v="17"/>
  </r>
  <r>
    <x v="0"/>
    <x v="96"/>
    <x v="18"/>
    <n v="11"/>
    <n v="13"/>
  </r>
  <r>
    <x v="0"/>
    <x v="97"/>
    <x v="0"/>
    <n v="44"/>
    <n v="39"/>
  </r>
  <r>
    <x v="0"/>
    <x v="97"/>
    <x v="1"/>
    <n v="180"/>
    <n v="163"/>
  </r>
  <r>
    <x v="0"/>
    <x v="97"/>
    <x v="2"/>
    <n v="229"/>
    <n v="201"/>
  </r>
  <r>
    <x v="0"/>
    <x v="97"/>
    <x v="3"/>
    <n v="216"/>
    <n v="193"/>
  </r>
  <r>
    <x v="0"/>
    <x v="97"/>
    <x v="4"/>
    <n v="182"/>
    <n v="168"/>
  </r>
  <r>
    <x v="0"/>
    <x v="97"/>
    <x v="5"/>
    <n v="172"/>
    <n v="164"/>
  </r>
  <r>
    <x v="0"/>
    <x v="97"/>
    <x v="6"/>
    <n v="171"/>
    <n v="175"/>
  </r>
  <r>
    <x v="0"/>
    <x v="97"/>
    <x v="7"/>
    <n v="183"/>
    <n v="187"/>
  </r>
  <r>
    <x v="0"/>
    <x v="97"/>
    <x v="8"/>
    <n v="153"/>
    <n v="173"/>
  </r>
  <r>
    <x v="0"/>
    <x v="97"/>
    <x v="9"/>
    <n v="140"/>
    <n v="167"/>
  </r>
  <r>
    <x v="0"/>
    <x v="97"/>
    <x v="10"/>
    <n v="138"/>
    <n v="164"/>
  </r>
  <r>
    <x v="0"/>
    <x v="97"/>
    <x v="11"/>
    <n v="127"/>
    <n v="145"/>
  </r>
  <r>
    <x v="0"/>
    <x v="97"/>
    <x v="12"/>
    <n v="105"/>
    <n v="116"/>
  </r>
  <r>
    <x v="0"/>
    <x v="97"/>
    <x v="13"/>
    <n v="85"/>
    <n v="94"/>
  </r>
  <r>
    <x v="0"/>
    <x v="97"/>
    <x v="14"/>
    <n v="65"/>
    <n v="69"/>
  </r>
  <r>
    <x v="0"/>
    <x v="97"/>
    <x v="15"/>
    <n v="45"/>
    <n v="47"/>
  </r>
  <r>
    <x v="0"/>
    <x v="97"/>
    <x v="16"/>
    <n v="31"/>
    <n v="33"/>
  </r>
  <r>
    <x v="0"/>
    <x v="97"/>
    <x v="17"/>
    <n v="19"/>
    <n v="21"/>
  </r>
  <r>
    <x v="0"/>
    <x v="97"/>
    <x v="18"/>
    <n v="14"/>
    <n v="16"/>
  </r>
  <r>
    <x v="0"/>
    <x v="98"/>
    <x v="0"/>
    <n v="19"/>
    <n v="17"/>
  </r>
  <r>
    <x v="0"/>
    <x v="98"/>
    <x v="1"/>
    <n v="81"/>
    <n v="73"/>
  </r>
  <r>
    <x v="0"/>
    <x v="98"/>
    <x v="2"/>
    <n v="102"/>
    <n v="90"/>
  </r>
  <r>
    <x v="0"/>
    <x v="98"/>
    <x v="3"/>
    <n v="97"/>
    <n v="86"/>
  </r>
  <r>
    <x v="0"/>
    <x v="98"/>
    <x v="4"/>
    <n v="82"/>
    <n v="75"/>
  </r>
  <r>
    <x v="0"/>
    <x v="98"/>
    <x v="5"/>
    <n v="77"/>
    <n v="73"/>
  </r>
  <r>
    <x v="0"/>
    <x v="98"/>
    <x v="6"/>
    <n v="76"/>
    <n v="78"/>
  </r>
  <r>
    <x v="0"/>
    <x v="98"/>
    <x v="7"/>
    <n v="86"/>
    <n v="90"/>
  </r>
  <r>
    <x v="0"/>
    <x v="98"/>
    <x v="8"/>
    <n v="68"/>
    <n v="77"/>
  </r>
  <r>
    <x v="0"/>
    <x v="98"/>
    <x v="9"/>
    <n v="62"/>
    <n v="75"/>
  </r>
  <r>
    <x v="0"/>
    <x v="98"/>
    <x v="10"/>
    <n v="62"/>
    <n v="73"/>
  </r>
  <r>
    <x v="0"/>
    <x v="98"/>
    <x v="11"/>
    <n v="57"/>
    <n v="65"/>
  </r>
  <r>
    <x v="0"/>
    <x v="98"/>
    <x v="12"/>
    <n v="47"/>
    <n v="52"/>
  </r>
  <r>
    <x v="0"/>
    <x v="98"/>
    <x v="13"/>
    <n v="38"/>
    <n v="42"/>
  </r>
  <r>
    <x v="0"/>
    <x v="98"/>
    <x v="14"/>
    <n v="29"/>
    <n v="31"/>
  </r>
  <r>
    <x v="0"/>
    <x v="98"/>
    <x v="15"/>
    <n v="20"/>
    <n v="21"/>
  </r>
  <r>
    <x v="0"/>
    <x v="98"/>
    <x v="16"/>
    <n v="14"/>
    <n v="14"/>
  </r>
  <r>
    <x v="0"/>
    <x v="98"/>
    <x v="17"/>
    <n v="8"/>
    <n v="9"/>
  </r>
  <r>
    <x v="0"/>
    <x v="98"/>
    <x v="18"/>
    <n v="6"/>
    <n v="7"/>
  </r>
  <r>
    <x v="0"/>
    <x v="99"/>
    <x v="0"/>
    <n v="25"/>
    <n v="22"/>
  </r>
  <r>
    <x v="0"/>
    <x v="99"/>
    <x v="1"/>
    <n v="102"/>
    <n v="92"/>
  </r>
  <r>
    <x v="0"/>
    <x v="99"/>
    <x v="2"/>
    <n v="130"/>
    <n v="114"/>
  </r>
  <r>
    <x v="0"/>
    <x v="99"/>
    <x v="3"/>
    <n v="123"/>
    <n v="110"/>
  </r>
  <r>
    <x v="0"/>
    <x v="99"/>
    <x v="4"/>
    <n v="104"/>
    <n v="95"/>
  </r>
  <r>
    <x v="0"/>
    <x v="99"/>
    <x v="5"/>
    <n v="98"/>
    <n v="93"/>
  </r>
  <r>
    <x v="0"/>
    <x v="99"/>
    <x v="6"/>
    <n v="97"/>
    <n v="100"/>
  </r>
  <r>
    <x v="0"/>
    <x v="99"/>
    <x v="7"/>
    <n v="109"/>
    <n v="114"/>
  </r>
  <r>
    <x v="0"/>
    <x v="99"/>
    <x v="8"/>
    <n v="87"/>
    <n v="98"/>
  </r>
  <r>
    <x v="0"/>
    <x v="99"/>
    <x v="9"/>
    <n v="79"/>
    <n v="95"/>
  </r>
  <r>
    <x v="0"/>
    <x v="99"/>
    <x v="10"/>
    <n v="79"/>
    <n v="93"/>
  </r>
  <r>
    <x v="0"/>
    <x v="99"/>
    <x v="11"/>
    <n v="72"/>
    <n v="82"/>
  </r>
  <r>
    <x v="0"/>
    <x v="99"/>
    <x v="12"/>
    <n v="59"/>
    <n v="66"/>
  </r>
  <r>
    <x v="0"/>
    <x v="99"/>
    <x v="13"/>
    <n v="48"/>
    <n v="53"/>
  </r>
  <r>
    <x v="0"/>
    <x v="99"/>
    <x v="14"/>
    <n v="37"/>
    <n v="39"/>
  </r>
  <r>
    <x v="0"/>
    <x v="99"/>
    <x v="15"/>
    <n v="25"/>
    <n v="27"/>
  </r>
  <r>
    <x v="0"/>
    <x v="99"/>
    <x v="16"/>
    <n v="18"/>
    <n v="18"/>
  </r>
  <r>
    <x v="0"/>
    <x v="99"/>
    <x v="17"/>
    <n v="10"/>
    <n v="12"/>
  </r>
  <r>
    <x v="0"/>
    <x v="99"/>
    <x v="18"/>
    <n v="8"/>
    <n v="9"/>
  </r>
  <r>
    <x v="0"/>
    <x v="100"/>
    <x v="0"/>
    <n v="59"/>
    <n v="52"/>
  </r>
  <r>
    <x v="0"/>
    <x v="100"/>
    <x v="1"/>
    <n v="242"/>
    <n v="218"/>
  </r>
  <r>
    <x v="0"/>
    <x v="100"/>
    <x v="2"/>
    <n v="307"/>
    <n v="270"/>
  </r>
  <r>
    <x v="0"/>
    <x v="100"/>
    <x v="3"/>
    <n v="290"/>
    <n v="259"/>
  </r>
  <r>
    <x v="0"/>
    <x v="100"/>
    <x v="4"/>
    <n v="245"/>
    <n v="225"/>
  </r>
  <r>
    <x v="0"/>
    <x v="100"/>
    <x v="5"/>
    <n v="231"/>
    <n v="220"/>
  </r>
  <r>
    <x v="0"/>
    <x v="100"/>
    <x v="6"/>
    <n v="230"/>
    <n v="235"/>
  </r>
  <r>
    <x v="0"/>
    <x v="100"/>
    <x v="7"/>
    <n v="242"/>
    <n v="250"/>
  </r>
  <r>
    <x v="0"/>
    <x v="100"/>
    <x v="8"/>
    <n v="205"/>
    <n v="232"/>
  </r>
  <r>
    <x v="0"/>
    <x v="100"/>
    <x v="9"/>
    <n v="187"/>
    <n v="224"/>
  </r>
  <r>
    <x v="0"/>
    <x v="100"/>
    <x v="10"/>
    <n v="186"/>
    <n v="220"/>
  </r>
  <r>
    <x v="0"/>
    <x v="100"/>
    <x v="11"/>
    <n v="171"/>
    <n v="195"/>
  </r>
  <r>
    <x v="0"/>
    <x v="100"/>
    <x v="12"/>
    <n v="140"/>
    <n v="156"/>
  </r>
  <r>
    <x v="0"/>
    <x v="100"/>
    <x v="13"/>
    <n v="115"/>
    <n v="126"/>
  </r>
  <r>
    <x v="0"/>
    <x v="100"/>
    <x v="14"/>
    <n v="87"/>
    <n v="93"/>
  </r>
  <r>
    <x v="0"/>
    <x v="100"/>
    <x v="15"/>
    <n v="60"/>
    <n v="64"/>
  </r>
  <r>
    <x v="0"/>
    <x v="100"/>
    <x v="16"/>
    <n v="42"/>
    <n v="44"/>
  </r>
  <r>
    <x v="0"/>
    <x v="100"/>
    <x v="17"/>
    <n v="25"/>
    <n v="29"/>
  </r>
  <r>
    <x v="0"/>
    <x v="100"/>
    <x v="18"/>
    <n v="19"/>
    <n v="22"/>
  </r>
  <r>
    <x v="0"/>
    <x v="101"/>
    <x v="0"/>
    <n v="96"/>
    <n v="86"/>
  </r>
  <r>
    <x v="0"/>
    <x v="101"/>
    <x v="1"/>
    <n v="394"/>
    <n v="355"/>
  </r>
  <r>
    <x v="0"/>
    <x v="101"/>
    <x v="2"/>
    <n v="500"/>
    <n v="439"/>
  </r>
  <r>
    <x v="0"/>
    <x v="101"/>
    <x v="3"/>
    <n v="472"/>
    <n v="421"/>
  </r>
  <r>
    <x v="0"/>
    <x v="101"/>
    <x v="4"/>
    <n v="399"/>
    <n v="367"/>
  </r>
  <r>
    <x v="0"/>
    <x v="101"/>
    <x v="5"/>
    <n v="376"/>
    <n v="358"/>
  </r>
  <r>
    <x v="0"/>
    <x v="101"/>
    <x v="6"/>
    <n v="374"/>
    <n v="382"/>
  </r>
  <r>
    <x v="0"/>
    <x v="101"/>
    <x v="7"/>
    <n v="388"/>
    <n v="402"/>
  </r>
  <r>
    <x v="0"/>
    <x v="101"/>
    <x v="8"/>
    <n v="334"/>
    <n v="378"/>
  </r>
  <r>
    <x v="0"/>
    <x v="101"/>
    <x v="9"/>
    <n v="305"/>
    <n v="364"/>
  </r>
  <r>
    <x v="0"/>
    <x v="101"/>
    <x v="10"/>
    <n v="302"/>
    <n v="358"/>
  </r>
  <r>
    <x v="0"/>
    <x v="101"/>
    <x v="11"/>
    <n v="278"/>
    <n v="317"/>
  </r>
  <r>
    <x v="0"/>
    <x v="101"/>
    <x v="12"/>
    <n v="229"/>
    <n v="253"/>
  </r>
  <r>
    <x v="0"/>
    <x v="101"/>
    <x v="13"/>
    <n v="187"/>
    <n v="206"/>
  </r>
  <r>
    <x v="0"/>
    <x v="101"/>
    <x v="14"/>
    <n v="142"/>
    <n v="151"/>
  </r>
  <r>
    <x v="0"/>
    <x v="101"/>
    <x v="15"/>
    <n v="98"/>
    <n v="104"/>
  </r>
  <r>
    <x v="0"/>
    <x v="101"/>
    <x v="16"/>
    <n v="68"/>
    <n v="72"/>
  </r>
  <r>
    <x v="0"/>
    <x v="101"/>
    <x v="17"/>
    <n v="41"/>
    <n v="47"/>
  </r>
  <r>
    <x v="0"/>
    <x v="101"/>
    <x v="18"/>
    <n v="32"/>
    <n v="36"/>
  </r>
  <r>
    <x v="0"/>
    <x v="102"/>
    <x v="0"/>
    <n v="5"/>
    <n v="4"/>
  </r>
  <r>
    <x v="0"/>
    <x v="102"/>
    <x v="1"/>
    <n v="21"/>
    <n v="19"/>
  </r>
  <r>
    <x v="0"/>
    <x v="102"/>
    <x v="2"/>
    <n v="27"/>
    <n v="24"/>
  </r>
  <r>
    <x v="0"/>
    <x v="102"/>
    <x v="3"/>
    <n v="26"/>
    <n v="23"/>
  </r>
  <r>
    <x v="0"/>
    <x v="102"/>
    <x v="4"/>
    <n v="22"/>
    <n v="20"/>
  </r>
  <r>
    <x v="0"/>
    <x v="102"/>
    <x v="5"/>
    <n v="20"/>
    <n v="19"/>
  </r>
  <r>
    <x v="0"/>
    <x v="102"/>
    <x v="6"/>
    <n v="20"/>
    <n v="21"/>
  </r>
  <r>
    <x v="0"/>
    <x v="102"/>
    <x v="7"/>
    <n v="32"/>
    <n v="30"/>
  </r>
  <r>
    <x v="0"/>
    <x v="102"/>
    <x v="8"/>
    <n v="18"/>
    <n v="20"/>
  </r>
  <r>
    <x v="0"/>
    <x v="102"/>
    <x v="9"/>
    <n v="16"/>
    <n v="20"/>
  </r>
  <r>
    <x v="0"/>
    <x v="102"/>
    <x v="10"/>
    <n v="16"/>
    <n v="19"/>
  </r>
  <r>
    <x v="0"/>
    <x v="102"/>
    <x v="11"/>
    <n v="15"/>
    <n v="17"/>
  </r>
  <r>
    <x v="0"/>
    <x v="102"/>
    <x v="12"/>
    <n v="12"/>
    <n v="14"/>
  </r>
  <r>
    <x v="0"/>
    <x v="102"/>
    <x v="13"/>
    <n v="10"/>
    <n v="11"/>
  </r>
  <r>
    <x v="0"/>
    <x v="102"/>
    <x v="14"/>
    <n v="7"/>
    <n v="8"/>
  </r>
  <r>
    <x v="0"/>
    <x v="102"/>
    <x v="15"/>
    <n v="5"/>
    <n v="5"/>
  </r>
  <r>
    <x v="0"/>
    <x v="102"/>
    <x v="16"/>
    <n v="3"/>
    <n v="4"/>
  </r>
  <r>
    <x v="0"/>
    <x v="102"/>
    <x v="17"/>
    <n v="2"/>
    <n v="2"/>
  </r>
  <r>
    <x v="0"/>
    <x v="102"/>
    <x v="18"/>
    <n v="1"/>
    <n v="2"/>
  </r>
  <r>
    <x v="0"/>
    <x v="103"/>
    <x v="0"/>
    <n v="808"/>
    <n v="724"/>
  </r>
  <r>
    <x v="0"/>
    <x v="103"/>
    <x v="1"/>
    <n v="3318"/>
    <n v="2995"/>
  </r>
  <r>
    <x v="0"/>
    <x v="103"/>
    <x v="2"/>
    <n v="4210"/>
    <n v="3701"/>
  </r>
  <r>
    <x v="0"/>
    <x v="103"/>
    <x v="3"/>
    <n v="3982"/>
    <n v="3548"/>
  </r>
  <r>
    <x v="0"/>
    <x v="103"/>
    <x v="4"/>
    <n v="3359"/>
    <n v="3090"/>
  </r>
  <r>
    <x v="0"/>
    <x v="103"/>
    <x v="5"/>
    <n v="3173"/>
    <n v="3014"/>
  </r>
  <r>
    <x v="0"/>
    <x v="103"/>
    <x v="6"/>
    <n v="3152"/>
    <n v="3224"/>
  </r>
  <r>
    <x v="0"/>
    <x v="103"/>
    <x v="7"/>
    <n v="3205"/>
    <n v="3328"/>
  </r>
  <r>
    <x v="0"/>
    <x v="103"/>
    <x v="8"/>
    <n v="2820"/>
    <n v="3186"/>
  </r>
  <r>
    <x v="0"/>
    <x v="103"/>
    <x v="9"/>
    <n v="2571"/>
    <n v="3071"/>
  </r>
  <r>
    <x v="0"/>
    <x v="103"/>
    <x v="10"/>
    <n v="2551"/>
    <n v="3014"/>
  </r>
  <r>
    <x v="0"/>
    <x v="103"/>
    <x v="11"/>
    <n v="2343"/>
    <n v="2670"/>
  </r>
  <r>
    <x v="0"/>
    <x v="103"/>
    <x v="12"/>
    <n v="1928"/>
    <n v="2136"/>
  </r>
  <r>
    <x v="0"/>
    <x v="103"/>
    <x v="13"/>
    <n v="1576"/>
    <n v="1736"/>
  </r>
  <r>
    <x v="0"/>
    <x v="103"/>
    <x v="14"/>
    <n v="1202"/>
    <n v="1278"/>
  </r>
  <r>
    <x v="0"/>
    <x v="103"/>
    <x v="15"/>
    <n v="829"/>
    <n v="877"/>
  </r>
  <r>
    <x v="0"/>
    <x v="103"/>
    <x v="16"/>
    <n v="580"/>
    <n v="610"/>
  </r>
  <r>
    <x v="0"/>
    <x v="103"/>
    <x v="17"/>
    <n v="352"/>
    <n v="400"/>
  </r>
  <r>
    <x v="0"/>
    <x v="103"/>
    <x v="18"/>
    <n v="269"/>
    <n v="305"/>
  </r>
  <r>
    <x v="0"/>
    <x v="104"/>
    <x v="0"/>
    <n v="10"/>
    <n v="9"/>
  </r>
  <r>
    <x v="0"/>
    <x v="104"/>
    <x v="1"/>
    <n v="43"/>
    <n v="38"/>
  </r>
  <r>
    <x v="0"/>
    <x v="104"/>
    <x v="2"/>
    <n v="54"/>
    <n v="47"/>
  </r>
  <r>
    <x v="0"/>
    <x v="104"/>
    <x v="3"/>
    <n v="51"/>
    <n v="45"/>
  </r>
  <r>
    <x v="0"/>
    <x v="104"/>
    <x v="4"/>
    <n v="43"/>
    <n v="40"/>
  </r>
  <r>
    <x v="0"/>
    <x v="104"/>
    <x v="5"/>
    <n v="41"/>
    <n v="39"/>
  </r>
  <r>
    <x v="0"/>
    <x v="104"/>
    <x v="6"/>
    <n v="40"/>
    <n v="41"/>
  </r>
  <r>
    <x v="0"/>
    <x v="104"/>
    <x v="7"/>
    <n v="50"/>
    <n v="53"/>
  </r>
  <r>
    <x v="0"/>
    <x v="104"/>
    <x v="8"/>
    <n v="36"/>
    <n v="41"/>
  </r>
  <r>
    <x v="0"/>
    <x v="104"/>
    <x v="9"/>
    <n v="33"/>
    <n v="39"/>
  </r>
  <r>
    <x v="0"/>
    <x v="104"/>
    <x v="10"/>
    <n v="33"/>
    <n v="39"/>
  </r>
  <r>
    <x v="0"/>
    <x v="104"/>
    <x v="11"/>
    <n v="30"/>
    <n v="34"/>
  </r>
  <r>
    <x v="0"/>
    <x v="104"/>
    <x v="12"/>
    <n v="25"/>
    <n v="27"/>
  </r>
  <r>
    <x v="0"/>
    <x v="104"/>
    <x v="13"/>
    <n v="20"/>
    <n v="22"/>
  </r>
  <r>
    <x v="0"/>
    <x v="104"/>
    <x v="14"/>
    <n v="15"/>
    <n v="16"/>
  </r>
  <r>
    <x v="0"/>
    <x v="104"/>
    <x v="15"/>
    <n v="10"/>
    <n v="11"/>
  </r>
  <r>
    <x v="0"/>
    <x v="104"/>
    <x v="16"/>
    <n v="7"/>
    <n v="7"/>
  </r>
  <r>
    <x v="0"/>
    <x v="104"/>
    <x v="17"/>
    <n v="4"/>
    <n v="5"/>
  </r>
  <r>
    <x v="0"/>
    <x v="104"/>
    <x v="18"/>
    <n v="3"/>
    <n v="3"/>
  </r>
  <r>
    <x v="0"/>
    <x v="105"/>
    <x v="0"/>
    <n v="31"/>
    <n v="28"/>
  </r>
  <r>
    <x v="0"/>
    <x v="105"/>
    <x v="1"/>
    <n v="128"/>
    <n v="116"/>
  </r>
  <r>
    <x v="0"/>
    <x v="105"/>
    <x v="2"/>
    <n v="163"/>
    <n v="143"/>
  </r>
  <r>
    <x v="0"/>
    <x v="105"/>
    <x v="3"/>
    <n v="154"/>
    <n v="137"/>
  </r>
  <r>
    <x v="0"/>
    <x v="105"/>
    <x v="4"/>
    <n v="130"/>
    <n v="119"/>
  </r>
  <r>
    <x v="0"/>
    <x v="105"/>
    <x v="5"/>
    <n v="122"/>
    <n v="116"/>
  </r>
  <r>
    <x v="0"/>
    <x v="105"/>
    <x v="6"/>
    <n v="122"/>
    <n v="124"/>
  </r>
  <r>
    <x v="0"/>
    <x v="105"/>
    <x v="7"/>
    <n v="132"/>
    <n v="139"/>
  </r>
  <r>
    <x v="0"/>
    <x v="105"/>
    <x v="8"/>
    <n v="109"/>
    <n v="123"/>
  </r>
  <r>
    <x v="0"/>
    <x v="105"/>
    <x v="9"/>
    <n v="99"/>
    <n v="118"/>
  </r>
  <r>
    <x v="0"/>
    <x v="105"/>
    <x v="10"/>
    <n v="98"/>
    <n v="116"/>
  </r>
  <r>
    <x v="0"/>
    <x v="105"/>
    <x v="11"/>
    <n v="90"/>
    <n v="103"/>
  </r>
  <r>
    <x v="0"/>
    <x v="105"/>
    <x v="12"/>
    <n v="74"/>
    <n v="82"/>
  </r>
  <r>
    <x v="0"/>
    <x v="105"/>
    <x v="13"/>
    <n v="61"/>
    <n v="67"/>
  </r>
  <r>
    <x v="0"/>
    <x v="105"/>
    <x v="14"/>
    <n v="46"/>
    <n v="49"/>
  </r>
  <r>
    <x v="0"/>
    <x v="105"/>
    <x v="15"/>
    <n v="32"/>
    <n v="33"/>
  </r>
  <r>
    <x v="0"/>
    <x v="105"/>
    <x v="16"/>
    <n v="22"/>
    <n v="23"/>
  </r>
  <r>
    <x v="0"/>
    <x v="105"/>
    <x v="17"/>
    <n v="13"/>
    <n v="15"/>
  </r>
  <r>
    <x v="0"/>
    <x v="105"/>
    <x v="18"/>
    <n v="10"/>
    <n v="11"/>
  </r>
  <r>
    <x v="0"/>
    <x v="106"/>
    <x v="0"/>
    <n v="49"/>
    <n v="44"/>
  </r>
  <r>
    <x v="0"/>
    <x v="106"/>
    <x v="1"/>
    <n v="202"/>
    <n v="182"/>
  </r>
  <r>
    <x v="0"/>
    <x v="106"/>
    <x v="2"/>
    <n v="257"/>
    <n v="225"/>
  </r>
  <r>
    <x v="0"/>
    <x v="106"/>
    <x v="3"/>
    <n v="243"/>
    <n v="216"/>
  </r>
  <r>
    <x v="0"/>
    <x v="106"/>
    <x v="4"/>
    <n v="205"/>
    <n v="188"/>
  </r>
  <r>
    <x v="0"/>
    <x v="106"/>
    <x v="5"/>
    <n v="193"/>
    <n v="183"/>
  </r>
  <r>
    <x v="0"/>
    <x v="106"/>
    <x v="6"/>
    <n v="192"/>
    <n v="196"/>
  </r>
  <r>
    <x v="0"/>
    <x v="106"/>
    <x v="7"/>
    <n v="204"/>
    <n v="213"/>
  </r>
  <r>
    <x v="0"/>
    <x v="106"/>
    <x v="8"/>
    <n v="172"/>
    <n v="194"/>
  </r>
  <r>
    <x v="0"/>
    <x v="106"/>
    <x v="9"/>
    <n v="157"/>
    <n v="187"/>
  </r>
  <r>
    <x v="0"/>
    <x v="106"/>
    <x v="10"/>
    <n v="155"/>
    <n v="183"/>
  </r>
  <r>
    <x v="0"/>
    <x v="106"/>
    <x v="11"/>
    <n v="143"/>
    <n v="163"/>
  </r>
  <r>
    <x v="0"/>
    <x v="106"/>
    <x v="12"/>
    <n v="117"/>
    <n v="130"/>
  </r>
  <r>
    <x v="0"/>
    <x v="106"/>
    <x v="13"/>
    <n v="96"/>
    <n v="105"/>
  </r>
  <r>
    <x v="0"/>
    <x v="106"/>
    <x v="14"/>
    <n v="73"/>
    <n v="78"/>
  </r>
  <r>
    <x v="0"/>
    <x v="106"/>
    <x v="15"/>
    <n v="50"/>
    <n v="53"/>
  </r>
  <r>
    <x v="0"/>
    <x v="106"/>
    <x v="16"/>
    <n v="35"/>
    <n v="37"/>
  </r>
  <r>
    <x v="0"/>
    <x v="106"/>
    <x v="17"/>
    <n v="21"/>
    <n v="24"/>
  </r>
  <r>
    <x v="0"/>
    <x v="106"/>
    <x v="18"/>
    <n v="16"/>
    <n v="18"/>
  </r>
  <r>
    <x v="0"/>
    <x v="107"/>
    <x v="0"/>
    <n v="111"/>
    <n v="99"/>
  </r>
  <r>
    <x v="0"/>
    <x v="107"/>
    <x v="1"/>
    <n v="455"/>
    <n v="411"/>
  </r>
  <r>
    <x v="0"/>
    <x v="107"/>
    <x v="2"/>
    <n v="577"/>
    <n v="507"/>
  </r>
  <r>
    <x v="0"/>
    <x v="107"/>
    <x v="3"/>
    <n v="546"/>
    <n v="487"/>
  </r>
  <r>
    <x v="0"/>
    <x v="107"/>
    <x v="4"/>
    <n v="461"/>
    <n v="424"/>
  </r>
  <r>
    <x v="0"/>
    <x v="107"/>
    <x v="5"/>
    <n v="435"/>
    <n v="413"/>
  </r>
  <r>
    <x v="0"/>
    <x v="107"/>
    <x v="6"/>
    <n v="432"/>
    <n v="442"/>
  </r>
  <r>
    <x v="0"/>
    <x v="107"/>
    <x v="7"/>
    <n v="447"/>
    <n v="465"/>
  </r>
  <r>
    <x v="0"/>
    <x v="107"/>
    <x v="8"/>
    <n v="387"/>
    <n v="437"/>
  </r>
  <r>
    <x v="0"/>
    <x v="107"/>
    <x v="9"/>
    <n v="352"/>
    <n v="421"/>
  </r>
  <r>
    <x v="0"/>
    <x v="107"/>
    <x v="10"/>
    <n v="350"/>
    <n v="413"/>
  </r>
  <r>
    <x v="0"/>
    <x v="107"/>
    <x v="11"/>
    <n v="321"/>
    <n v="366"/>
  </r>
  <r>
    <x v="0"/>
    <x v="107"/>
    <x v="12"/>
    <n v="264"/>
    <n v="293"/>
  </r>
  <r>
    <x v="0"/>
    <x v="107"/>
    <x v="13"/>
    <n v="216"/>
    <n v="238"/>
  </r>
  <r>
    <x v="0"/>
    <x v="107"/>
    <x v="14"/>
    <n v="165"/>
    <n v="175"/>
  </r>
  <r>
    <x v="0"/>
    <x v="107"/>
    <x v="15"/>
    <n v="113"/>
    <n v="120"/>
  </r>
  <r>
    <x v="0"/>
    <x v="107"/>
    <x v="16"/>
    <n v="79"/>
    <n v="83"/>
  </r>
  <r>
    <x v="0"/>
    <x v="107"/>
    <x v="17"/>
    <n v="48"/>
    <n v="54"/>
  </r>
  <r>
    <x v="0"/>
    <x v="107"/>
    <x v="18"/>
    <n v="37"/>
    <n v="41"/>
  </r>
  <r>
    <x v="0"/>
    <x v="108"/>
    <x v="0"/>
    <n v="114"/>
    <n v="102"/>
  </r>
  <r>
    <x v="0"/>
    <x v="108"/>
    <x v="1"/>
    <n v="468"/>
    <n v="422"/>
  </r>
  <r>
    <x v="0"/>
    <x v="108"/>
    <x v="2"/>
    <n v="593"/>
    <n v="522"/>
  </r>
  <r>
    <x v="0"/>
    <x v="108"/>
    <x v="3"/>
    <n v="561"/>
    <n v="500"/>
  </r>
  <r>
    <x v="0"/>
    <x v="108"/>
    <x v="4"/>
    <n v="473"/>
    <n v="436"/>
  </r>
  <r>
    <x v="0"/>
    <x v="108"/>
    <x v="5"/>
    <n v="447"/>
    <n v="425"/>
  </r>
  <r>
    <x v="0"/>
    <x v="108"/>
    <x v="6"/>
    <n v="444"/>
    <n v="454"/>
  </r>
  <r>
    <x v="0"/>
    <x v="108"/>
    <x v="7"/>
    <n v="460"/>
    <n v="477"/>
  </r>
  <r>
    <x v="0"/>
    <x v="108"/>
    <x v="8"/>
    <n v="397"/>
    <n v="449"/>
  </r>
  <r>
    <x v="0"/>
    <x v="108"/>
    <x v="9"/>
    <n v="362"/>
    <n v="433"/>
  </r>
  <r>
    <x v="0"/>
    <x v="108"/>
    <x v="10"/>
    <n v="359"/>
    <n v="425"/>
  </r>
  <r>
    <x v="0"/>
    <x v="108"/>
    <x v="11"/>
    <n v="330"/>
    <n v="376"/>
  </r>
  <r>
    <x v="0"/>
    <x v="108"/>
    <x v="12"/>
    <n v="272"/>
    <n v="301"/>
  </r>
  <r>
    <x v="0"/>
    <x v="108"/>
    <x v="13"/>
    <n v="222"/>
    <n v="244"/>
  </r>
  <r>
    <x v="0"/>
    <x v="108"/>
    <x v="14"/>
    <n v="169"/>
    <n v="180"/>
  </r>
  <r>
    <x v="0"/>
    <x v="108"/>
    <x v="15"/>
    <n v="117"/>
    <n v="123"/>
  </r>
  <r>
    <x v="0"/>
    <x v="108"/>
    <x v="16"/>
    <n v="81"/>
    <n v="86"/>
  </r>
  <r>
    <x v="0"/>
    <x v="108"/>
    <x v="17"/>
    <n v="49"/>
    <n v="56"/>
  </r>
  <r>
    <x v="0"/>
    <x v="108"/>
    <x v="18"/>
    <n v="38"/>
    <n v="43"/>
  </r>
  <r>
    <x v="0"/>
    <x v="109"/>
    <x v="0"/>
    <n v="165"/>
    <n v="148"/>
  </r>
  <r>
    <x v="0"/>
    <x v="109"/>
    <x v="1"/>
    <n v="678"/>
    <n v="612"/>
  </r>
  <r>
    <x v="0"/>
    <x v="109"/>
    <x v="2"/>
    <n v="860"/>
    <n v="756"/>
  </r>
  <r>
    <x v="0"/>
    <x v="109"/>
    <x v="3"/>
    <n v="814"/>
    <n v="725"/>
  </r>
  <r>
    <x v="0"/>
    <x v="109"/>
    <x v="4"/>
    <n v="686"/>
    <n v="632"/>
  </r>
  <r>
    <x v="0"/>
    <x v="109"/>
    <x v="5"/>
    <n v="648"/>
    <n v="616"/>
  </r>
  <r>
    <x v="0"/>
    <x v="109"/>
    <x v="6"/>
    <n v="644"/>
    <n v="659"/>
  </r>
  <r>
    <x v="0"/>
    <x v="109"/>
    <x v="7"/>
    <n v="662"/>
    <n v="687"/>
  </r>
  <r>
    <x v="0"/>
    <x v="109"/>
    <x v="8"/>
    <n v="576"/>
    <n v="651"/>
  </r>
  <r>
    <x v="0"/>
    <x v="109"/>
    <x v="9"/>
    <n v="525"/>
    <n v="628"/>
  </r>
  <r>
    <x v="0"/>
    <x v="109"/>
    <x v="10"/>
    <n v="521"/>
    <n v="616"/>
  </r>
  <r>
    <x v="0"/>
    <x v="109"/>
    <x v="11"/>
    <n v="479"/>
    <n v="546"/>
  </r>
  <r>
    <x v="0"/>
    <x v="109"/>
    <x v="12"/>
    <n v="394"/>
    <n v="436"/>
  </r>
  <r>
    <x v="0"/>
    <x v="109"/>
    <x v="13"/>
    <n v="322"/>
    <n v="355"/>
  </r>
  <r>
    <x v="0"/>
    <x v="109"/>
    <x v="14"/>
    <n v="245"/>
    <n v="261"/>
  </r>
  <r>
    <x v="0"/>
    <x v="109"/>
    <x v="15"/>
    <n v="169"/>
    <n v="179"/>
  </r>
  <r>
    <x v="0"/>
    <x v="109"/>
    <x v="16"/>
    <n v="118"/>
    <n v="124"/>
  </r>
  <r>
    <x v="0"/>
    <x v="109"/>
    <x v="17"/>
    <n v="72"/>
    <n v="81"/>
  </r>
  <r>
    <x v="0"/>
    <x v="109"/>
    <x v="18"/>
    <n v="55"/>
    <n v="62"/>
  </r>
  <r>
    <x v="0"/>
    <x v="110"/>
    <x v="0"/>
    <n v="211"/>
    <n v="189"/>
  </r>
  <r>
    <x v="0"/>
    <x v="110"/>
    <x v="1"/>
    <n v="869"/>
    <n v="784"/>
  </r>
  <r>
    <x v="0"/>
    <x v="110"/>
    <x v="2"/>
    <n v="1102"/>
    <n v="969"/>
  </r>
  <r>
    <x v="0"/>
    <x v="110"/>
    <x v="3"/>
    <n v="1043"/>
    <n v="929"/>
  </r>
  <r>
    <x v="0"/>
    <x v="110"/>
    <x v="4"/>
    <n v="880"/>
    <n v="809"/>
  </r>
  <r>
    <x v="0"/>
    <x v="110"/>
    <x v="5"/>
    <n v="831"/>
    <n v="789"/>
  </r>
  <r>
    <x v="0"/>
    <x v="110"/>
    <x v="6"/>
    <n v="825"/>
    <n v="844"/>
  </r>
  <r>
    <x v="0"/>
    <x v="110"/>
    <x v="7"/>
    <n v="845"/>
    <n v="883"/>
  </r>
  <r>
    <x v="0"/>
    <x v="110"/>
    <x v="8"/>
    <n v="738"/>
    <n v="834"/>
  </r>
  <r>
    <x v="0"/>
    <x v="110"/>
    <x v="9"/>
    <n v="673"/>
    <n v="804"/>
  </r>
  <r>
    <x v="0"/>
    <x v="110"/>
    <x v="10"/>
    <n v="668"/>
    <n v="789"/>
  </r>
  <r>
    <x v="0"/>
    <x v="110"/>
    <x v="11"/>
    <n v="613"/>
    <n v="699"/>
  </r>
  <r>
    <x v="0"/>
    <x v="110"/>
    <x v="12"/>
    <n v="505"/>
    <n v="559"/>
  </r>
  <r>
    <x v="0"/>
    <x v="110"/>
    <x v="13"/>
    <n v="412"/>
    <n v="454"/>
  </r>
  <r>
    <x v="0"/>
    <x v="110"/>
    <x v="14"/>
    <n v="315"/>
    <n v="334"/>
  </r>
  <r>
    <x v="0"/>
    <x v="110"/>
    <x v="15"/>
    <n v="217"/>
    <n v="229"/>
  </r>
  <r>
    <x v="0"/>
    <x v="110"/>
    <x v="16"/>
    <n v="152"/>
    <n v="159"/>
  </r>
  <r>
    <x v="0"/>
    <x v="110"/>
    <x v="17"/>
    <n v="92"/>
    <n v="104"/>
  </r>
  <r>
    <x v="0"/>
    <x v="110"/>
    <x v="18"/>
    <n v="70"/>
    <n v="79"/>
  </r>
  <r>
    <x v="0"/>
    <x v="111"/>
    <x v="0"/>
    <n v="16"/>
    <n v="14"/>
  </r>
  <r>
    <x v="0"/>
    <x v="111"/>
    <x v="1"/>
    <n v="68"/>
    <n v="61"/>
  </r>
  <r>
    <x v="0"/>
    <x v="111"/>
    <x v="2"/>
    <n v="86"/>
    <n v="76"/>
  </r>
  <r>
    <x v="0"/>
    <x v="111"/>
    <x v="3"/>
    <n v="81"/>
    <n v="72"/>
  </r>
  <r>
    <x v="0"/>
    <x v="111"/>
    <x v="4"/>
    <n v="69"/>
    <n v="63"/>
  </r>
  <r>
    <x v="0"/>
    <x v="111"/>
    <x v="5"/>
    <n v="65"/>
    <n v="61"/>
  </r>
  <r>
    <x v="0"/>
    <x v="111"/>
    <x v="6"/>
    <n v="64"/>
    <n v="66"/>
  </r>
  <r>
    <x v="0"/>
    <x v="111"/>
    <x v="7"/>
    <n v="75"/>
    <n v="78"/>
  </r>
  <r>
    <x v="0"/>
    <x v="111"/>
    <x v="8"/>
    <n v="57"/>
    <n v="65"/>
  </r>
  <r>
    <x v="0"/>
    <x v="111"/>
    <x v="9"/>
    <n v="52"/>
    <n v="63"/>
  </r>
  <r>
    <x v="0"/>
    <x v="111"/>
    <x v="10"/>
    <n v="52"/>
    <n v="61"/>
  </r>
  <r>
    <x v="0"/>
    <x v="111"/>
    <x v="11"/>
    <n v="48"/>
    <n v="54"/>
  </r>
  <r>
    <x v="0"/>
    <x v="111"/>
    <x v="12"/>
    <n v="39"/>
    <n v="43"/>
  </r>
  <r>
    <x v="0"/>
    <x v="111"/>
    <x v="13"/>
    <n v="32"/>
    <n v="35"/>
  </r>
  <r>
    <x v="0"/>
    <x v="111"/>
    <x v="14"/>
    <n v="24"/>
    <n v="26"/>
  </r>
  <r>
    <x v="0"/>
    <x v="111"/>
    <x v="15"/>
    <n v="17"/>
    <n v="18"/>
  </r>
  <r>
    <x v="0"/>
    <x v="111"/>
    <x v="16"/>
    <n v="11"/>
    <n v="12"/>
  </r>
  <r>
    <x v="0"/>
    <x v="111"/>
    <x v="17"/>
    <n v="7"/>
    <n v="8"/>
  </r>
  <r>
    <x v="0"/>
    <x v="111"/>
    <x v="18"/>
    <n v="5"/>
    <n v="6"/>
  </r>
  <r>
    <x v="0"/>
    <x v="112"/>
    <x v="0"/>
    <n v="87"/>
    <n v="78"/>
  </r>
  <r>
    <x v="0"/>
    <x v="112"/>
    <x v="1"/>
    <n v="359"/>
    <n v="324"/>
  </r>
  <r>
    <x v="0"/>
    <x v="112"/>
    <x v="2"/>
    <n v="456"/>
    <n v="401"/>
  </r>
  <r>
    <x v="0"/>
    <x v="112"/>
    <x v="3"/>
    <n v="431"/>
    <n v="384"/>
  </r>
  <r>
    <x v="0"/>
    <x v="112"/>
    <x v="4"/>
    <n v="364"/>
    <n v="334"/>
  </r>
  <r>
    <x v="0"/>
    <x v="112"/>
    <x v="5"/>
    <n v="343"/>
    <n v="326"/>
  </r>
  <r>
    <x v="0"/>
    <x v="112"/>
    <x v="6"/>
    <n v="341"/>
    <n v="349"/>
  </r>
  <r>
    <x v="0"/>
    <x v="112"/>
    <x v="7"/>
    <n v="356"/>
    <n v="367"/>
  </r>
  <r>
    <x v="0"/>
    <x v="112"/>
    <x v="8"/>
    <n v="305"/>
    <n v="345"/>
  </r>
  <r>
    <x v="0"/>
    <x v="112"/>
    <x v="9"/>
    <n v="278"/>
    <n v="332"/>
  </r>
  <r>
    <x v="0"/>
    <x v="112"/>
    <x v="10"/>
    <n v="276"/>
    <n v="326"/>
  </r>
  <r>
    <x v="0"/>
    <x v="112"/>
    <x v="11"/>
    <n v="253"/>
    <n v="289"/>
  </r>
  <r>
    <x v="0"/>
    <x v="112"/>
    <x v="12"/>
    <n v="209"/>
    <n v="231"/>
  </r>
  <r>
    <x v="0"/>
    <x v="112"/>
    <x v="13"/>
    <n v="170"/>
    <n v="188"/>
  </r>
  <r>
    <x v="0"/>
    <x v="112"/>
    <x v="14"/>
    <n v="130"/>
    <n v="138"/>
  </r>
  <r>
    <x v="0"/>
    <x v="112"/>
    <x v="15"/>
    <n v="89"/>
    <n v="95"/>
  </r>
  <r>
    <x v="0"/>
    <x v="112"/>
    <x v="16"/>
    <n v="62"/>
    <n v="66"/>
  </r>
  <r>
    <x v="0"/>
    <x v="112"/>
    <x v="17"/>
    <n v="38"/>
    <n v="43"/>
  </r>
  <r>
    <x v="0"/>
    <x v="112"/>
    <x v="18"/>
    <n v="29"/>
    <n v="33"/>
  </r>
  <r>
    <x v="0"/>
    <x v="113"/>
    <x v="0"/>
    <n v="94"/>
    <n v="84"/>
  </r>
  <r>
    <x v="0"/>
    <x v="113"/>
    <x v="1"/>
    <n v="387"/>
    <n v="350"/>
  </r>
  <r>
    <x v="0"/>
    <x v="113"/>
    <x v="2"/>
    <n v="492"/>
    <n v="432"/>
  </r>
  <r>
    <x v="0"/>
    <x v="113"/>
    <x v="3"/>
    <n v="465"/>
    <n v="414"/>
  </r>
  <r>
    <x v="0"/>
    <x v="113"/>
    <x v="4"/>
    <n v="392"/>
    <n v="361"/>
  </r>
  <r>
    <x v="0"/>
    <x v="113"/>
    <x v="5"/>
    <n v="371"/>
    <n v="352"/>
  </r>
  <r>
    <x v="0"/>
    <x v="113"/>
    <x v="6"/>
    <n v="368"/>
    <n v="376"/>
  </r>
  <r>
    <x v="0"/>
    <x v="113"/>
    <x v="7"/>
    <n v="383"/>
    <n v="398"/>
  </r>
  <r>
    <x v="0"/>
    <x v="113"/>
    <x v="8"/>
    <n v="329"/>
    <n v="372"/>
  </r>
  <r>
    <x v="0"/>
    <x v="113"/>
    <x v="9"/>
    <n v="300"/>
    <n v="359"/>
  </r>
  <r>
    <x v="0"/>
    <x v="113"/>
    <x v="10"/>
    <n v="298"/>
    <n v="352"/>
  </r>
  <r>
    <x v="0"/>
    <x v="113"/>
    <x v="11"/>
    <n v="274"/>
    <n v="312"/>
  </r>
  <r>
    <x v="0"/>
    <x v="113"/>
    <x v="12"/>
    <n v="225"/>
    <n v="249"/>
  </r>
  <r>
    <x v="0"/>
    <x v="113"/>
    <x v="13"/>
    <n v="184"/>
    <n v="202"/>
  </r>
  <r>
    <x v="0"/>
    <x v="113"/>
    <x v="14"/>
    <n v="140"/>
    <n v="149"/>
  </r>
  <r>
    <x v="0"/>
    <x v="113"/>
    <x v="15"/>
    <n v="96"/>
    <n v="102"/>
  </r>
  <r>
    <x v="0"/>
    <x v="113"/>
    <x v="16"/>
    <n v="67"/>
    <n v="71"/>
  </r>
  <r>
    <x v="0"/>
    <x v="113"/>
    <x v="17"/>
    <n v="41"/>
    <n v="46"/>
  </r>
  <r>
    <x v="0"/>
    <x v="113"/>
    <x v="18"/>
    <n v="31"/>
    <n v="35"/>
  </r>
  <r>
    <x v="0"/>
    <x v="114"/>
    <x v="0"/>
    <n v="1387"/>
    <n v="1243"/>
  </r>
  <r>
    <x v="0"/>
    <x v="114"/>
    <x v="1"/>
    <n v="5693"/>
    <n v="5137"/>
  </r>
  <r>
    <x v="0"/>
    <x v="114"/>
    <x v="2"/>
    <n v="7223"/>
    <n v="6348"/>
  </r>
  <r>
    <x v="0"/>
    <x v="114"/>
    <x v="3"/>
    <n v="6831"/>
    <n v="6087"/>
  </r>
  <r>
    <x v="0"/>
    <x v="114"/>
    <x v="4"/>
    <n v="5764"/>
    <n v="5301"/>
  </r>
  <r>
    <x v="0"/>
    <x v="114"/>
    <x v="5"/>
    <n v="5444"/>
    <n v="5170"/>
  </r>
  <r>
    <x v="0"/>
    <x v="114"/>
    <x v="6"/>
    <n v="5408"/>
    <n v="5530"/>
  </r>
  <r>
    <x v="0"/>
    <x v="114"/>
    <x v="7"/>
    <n v="5487"/>
    <n v="5704"/>
  </r>
  <r>
    <x v="0"/>
    <x v="114"/>
    <x v="8"/>
    <n v="4839"/>
    <n v="5465"/>
  </r>
  <r>
    <x v="0"/>
    <x v="114"/>
    <x v="9"/>
    <n v="4412"/>
    <n v="5268"/>
  </r>
  <r>
    <x v="0"/>
    <x v="114"/>
    <x v="10"/>
    <n v="4376"/>
    <n v="5170"/>
  </r>
  <r>
    <x v="0"/>
    <x v="114"/>
    <x v="11"/>
    <n v="4020"/>
    <n v="4581"/>
  </r>
  <r>
    <x v="0"/>
    <x v="114"/>
    <x v="12"/>
    <n v="3309"/>
    <n v="3665"/>
  </r>
  <r>
    <x v="0"/>
    <x v="114"/>
    <x v="13"/>
    <n v="2704"/>
    <n v="2978"/>
  </r>
  <r>
    <x v="0"/>
    <x v="114"/>
    <x v="14"/>
    <n v="2063"/>
    <n v="2192"/>
  </r>
  <r>
    <x v="0"/>
    <x v="114"/>
    <x v="15"/>
    <n v="1423"/>
    <n v="1505"/>
  </r>
  <r>
    <x v="0"/>
    <x v="114"/>
    <x v="16"/>
    <n v="996"/>
    <n v="1047"/>
  </r>
  <r>
    <x v="0"/>
    <x v="114"/>
    <x v="17"/>
    <n v="604"/>
    <n v="687"/>
  </r>
  <r>
    <x v="0"/>
    <x v="114"/>
    <x v="18"/>
    <n v="462"/>
    <n v="523"/>
  </r>
  <r>
    <x v="0"/>
    <x v="115"/>
    <x v="0"/>
    <n v="69"/>
    <n v="62"/>
  </r>
  <r>
    <x v="0"/>
    <x v="115"/>
    <x v="1"/>
    <n v="286"/>
    <n v="258"/>
  </r>
  <r>
    <x v="0"/>
    <x v="115"/>
    <x v="2"/>
    <n v="363"/>
    <n v="319"/>
  </r>
  <r>
    <x v="0"/>
    <x v="115"/>
    <x v="3"/>
    <n v="343"/>
    <n v="306"/>
  </r>
  <r>
    <x v="0"/>
    <x v="115"/>
    <x v="4"/>
    <n v="290"/>
    <n v="266"/>
  </r>
  <r>
    <x v="0"/>
    <x v="115"/>
    <x v="5"/>
    <n v="273"/>
    <n v="260"/>
  </r>
  <r>
    <x v="0"/>
    <x v="115"/>
    <x v="6"/>
    <n v="272"/>
    <n v="278"/>
  </r>
  <r>
    <x v="0"/>
    <x v="115"/>
    <x v="7"/>
    <n v="284"/>
    <n v="296"/>
  </r>
  <r>
    <x v="0"/>
    <x v="115"/>
    <x v="8"/>
    <n v="243"/>
    <n v="275"/>
  </r>
  <r>
    <x v="0"/>
    <x v="115"/>
    <x v="9"/>
    <n v="222"/>
    <n v="265"/>
  </r>
  <r>
    <x v="0"/>
    <x v="115"/>
    <x v="10"/>
    <n v="220"/>
    <n v="260"/>
  </r>
  <r>
    <x v="0"/>
    <x v="115"/>
    <x v="11"/>
    <n v="202"/>
    <n v="230"/>
  </r>
  <r>
    <x v="0"/>
    <x v="115"/>
    <x v="12"/>
    <n v="166"/>
    <n v="184"/>
  </r>
  <r>
    <x v="0"/>
    <x v="115"/>
    <x v="13"/>
    <n v="136"/>
    <n v="149"/>
  </r>
  <r>
    <x v="0"/>
    <x v="115"/>
    <x v="14"/>
    <n v="103"/>
    <n v="110"/>
  </r>
  <r>
    <x v="0"/>
    <x v="115"/>
    <x v="15"/>
    <n v="71"/>
    <n v="75"/>
  </r>
  <r>
    <x v="0"/>
    <x v="115"/>
    <x v="16"/>
    <n v="50"/>
    <n v="52"/>
  </r>
  <r>
    <x v="0"/>
    <x v="115"/>
    <x v="17"/>
    <n v="30"/>
    <n v="34"/>
  </r>
  <r>
    <x v="0"/>
    <x v="115"/>
    <x v="18"/>
    <n v="23"/>
    <n v="26"/>
  </r>
  <r>
    <x v="0"/>
    <x v="116"/>
    <x v="0"/>
    <n v="38"/>
    <n v="34"/>
  </r>
  <r>
    <x v="0"/>
    <x v="116"/>
    <x v="1"/>
    <n v="156"/>
    <n v="141"/>
  </r>
  <r>
    <x v="0"/>
    <x v="116"/>
    <x v="2"/>
    <n v="198"/>
    <n v="174"/>
  </r>
  <r>
    <x v="0"/>
    <x v="116"/>
    <x v="3"/>
    <n v="187"/>
    <n v="167"/>
  </r>
  <r>
    <x v="0"/>
    <x v="116"/>
    <x v="4"/>
    <n v="158"/>
    <n v="145"/>
  </r>
  <r>
    <x v="0"/>
    <x v="116"/>
    <x v="5"/>
    <n v="149"/>
    <n v="142"/>
  </r>
  <r>
    <x v="0"/>
    <x v="116"/>
    <x v="6"/>
    <n v="148"/>
    <n v="152"/>
  </r>
  <r>
    <x v="0"/>
    <x v="116"/>
    <x v="7"/>
    <n v="160"/>
    <n v="166"/>
  </r>
  <r>
    <x v="0"/>
    <x v="116"/>
    <x v="8"/>
    <n v="133"/>
    <n v="150"/>
  </r>
  <r>
    <x v="0"/>
    <x v="116"/>
    <x v="9"/>
    <n v="121"/>
    <n v="144"/>
  </r>
  <r>
    <x v="0"/>
    <x v="116"/>
    <x v="10"/>
    <n v="120"/>
    <n v="142"/>
  </r>
  <r>
    <x v="0"/>
    <x v="116"/>
    <x v="11"/>
    <n v="110"/>
    <n v="126"/>
  </r>
  <r>
    <x v="0"/>
    <x v="116"/>
    <x v="12"/>
    <n v="91"/>
    <n v="100"/>
  </r>
  <r>
    <x v="0"/>
    <x v="116"/>
    <x v="13"/>
    <n v="74"/>
    <n v="81"/>
  </r>
  <r>
    <x v="0"/>
    <x v="116"/>
    <x v="14"/>
    <n v="56"/>
    <n v="60"/>
  </r>
  <r>
    <x v="0"/>
    <x v="116"/>
    <x v="15"/>
    <n v="39"/>
    <n v="41"/>
  </r>
  <r>
    <x v="0"/>
    <x v="116"/>
    <x v="16"/>
    <n v="27"/>
    <n v="28"/>
  </r>
  <r>
    <x v="0"/>
    <x v="116"/>
    <x v="17"/>
    <n v="16"/>
    <n v="18"/>
  </r>
  <r>
    <x v="0"/>
    <x v="116"/>
    <x v="18"/>
    <n v="12"/>
    <n v="14"/>
  </r>
  <r>
    <x v="0"/>
    <x v="117"/>
    <x v="0"/>
    <n v="36"/>
    <n v="33"/>
  </r>
  <r>
    <x v="0"/>
    <x v="117"/>
    <x v="1"/>
    <n v="151"/>
    <n v="136"/>
  </r>
  <r>
    <x v="0"/>
    <x v="117"/>
    <x v="2"/>
    <n v="192"/>
    <n v="168"/>
  </r>
  <r>
    <x v="0"/>
    <x v="117"/>
    <x v="3"/>
    <n v="181"/>
    <n v="161"/>
  </r>
  <r>
    <x v="0"/>
    <x v="117"/>
    <x v="4"/>
    <n v="153"/>
    <n v="141"/>
  </r>
  <r>
    <x v="0"/>
    <x v="117"/>
    <x v="5"/>
    <n v="144"/>
    <n v="137"/>
  </r>
  <r>
    <x v="0"/>
    <x v="117"/>
    <x v="6"/>
    <n v="143"/>
    <n v="147"/>
  </r>
  <r>
    <x v="0"/>
    <x v="117"/>
    <x v="7"/>
    <n v="156"/>
    <n v="160"/>
  </r>
  <r>
    <x v="0"/>
    <x v="117"/>
    <x v="8"/>
    <n v="128"/>
    <n v="145"/>
  </r>
  <r>
    <x v="0"/>
    <x v="117"/>
    <x v="9"/>
    <n v="117"/>
    <n v="140"/>
  </r>
  <r>
    <x v="0"/>
    <x v="117"/>
    <x v="10"/>
    <n v="116"/>
    <n v="137"/>
  </r>
  <r>
    <x v="0"/>
    <x v="117"/>
    <x v="11"/>
    <n v="106"/>
    <n v="121"/>
  </r>
  <r>
    <x v="0"/>
    <x v="117"/>
    <x v="12"/>
    <n v="87"/>
    <n v="97"/>
  </r>
  <r>
    <x v="0"/>
    <x v="117"/>
    <x v="13"/>
    <n v="71"/>
    <n v="79"/>
  </r>
  <r>
    <x v="0"/>
    <x v="117"/>
    <x v="14"/>
    <n v="54"/>
    <n v="58"/>
  </r>
  <r>
    <x v="0"/>
    <x v="117"/>
    <x v="15"/>
    <n v="37"/>
    <n v="40"/>
  </r>
  <r>
    <x v="0"/>
    <x v="117"/>
    <x v="16"/>
    <n v="26"/>
    <n v="27"/>
  </r>
  <r>
    <x v="0"/>
    <x v="117"/>
    <x v="17"/>
    <n v="16"/>
    <n v="18"/>
  </r>
  <r>
    <x v="0"/>
    <x v="117"/>
    <x v="18"/>
    <n v="12"/>
    <n v="13"/>
  </r>
  <r>
    <x v="0"/>
    <x v="118"/>
    <x v="0"/>
    <n v="154"/>
    <n v="138"/>
  </r>
  <r>
    <x v="0"/>
    <x v="118"/>
    <x v="1"/>
    <n v="635"/>
    <n v="573"/>
  </r>
  <r>
    <x v="0"/>
    <x v="118"/>
    <x v="2"/>
    <n v="806"/>
    <n v="709"/>
  </r>
  <r>
    <x v="0"/>
    <x v="118"/>
    <x v="3"/>
    <n v="763"/>
    <n v="679"/>
  </r>
  <r>
    <x v="0"/>
    <x v="118"/>
    <x v="4"/>
    <n v="643"/>
    <n v="592"/>
  </r>
  <r>
    <x v="0"/>
    <x v="118"/>
    <x v="5"/>
    <n v="608"/>
    <n v="577"/>
  </r>
  <r>
    <x v="0"/>
    <x v="118"/>
    <x v="6"/>
    <n v="604"/>
    <n v="617"/>
  </r>
  <r>
    <x v="0"/>
    <x v="118"/>
    <x v="7"/>
    <n v="621"/>
    <n v="647"/>
  </r>
  <r>
    <x v="0"/>
    <x v="118"/>
    <x v="8"/>
    <n v="540"/>
    <n v="610"/>
  </r>
  <r>
    <x v="0"/>
    <x v="118"/>
    <x v="9"/>
    <n v="492"/>
    <n v="588"/>
  </r>
  <r>
    <x v="0"/>
    <x v="118"/>
    <x v="10"/>
    <n v="488"/>
    <n v="577"/>
  </r>
  <r>
    <x v="0"/>
    <x v="118"/>
    <x v="11"/>
    <n v="449"/>
    <n v="511"/>
  </r>
  <r>
    <x v="0"/>
    <x v="118"/>
    <x v="12"/>
    <n v="369"/>
    <n v="409"/>
  </r>
  <r>
    <x v="0"/>
    <x v="118"/>
    <x v="13"/>
    <n v="302"/>
    <n v="332"/>
  </r>
  <r>
    <x v="0"/>
    <x v="118"/>
    <x v="14"/>
    <n v="230"/>
    <n v="244"/>
  </r>
  <r>
    <x v="0"/>
    <x v="118"/>
    <x v="15"/>
    <n v="158"/>
    <n v="168"/>
  </r>
  <r>
    <x v="0"/>
    <x v="118"/>
    <x v="16"/>
    <n v="111"/>
    <n v="116"/>
  </r>
  <r>
    <x v="0"/>
    <x v="118"/>
    <x v="17"/>
    <n v="67"/>
    <n v="76"/>
  </r>
  <r>
    <x v="0"/>
    <x v="118"/>
    <x v="18"/>
    <n v="51"/>
    <n v="58"/>
  </r>
  <r>
    <x v="0"/>
    <x v="119"/>
    <x v="0"/>
    <n v="69"/>
    <n v="62"/>
  </r>
  <r>
    <x v="0"/>
    <x v="119"/>
    <x v="1"/>
    <n v="286"/>
    <n v="258"/>
  </r>
  <r>
    <x v="0"/>
    <x v="119"/>
    <x v="2"/>
    <n v="363"/>
    <n v="319"/>
  </r>
  <r>
    <x v="0"/>
    <x v="119"/>
    <x v="3"/>
    <n v="343"/>
    <n v="306"/>
  </r>
  <r>
    <x v="0"/>
    <x v="119"/>
    <x v="4"/>
    <n v="290"/>
    <n v="266"/>
  </r>
  <r>
    <x v="0"/>
    <x v="119"/>
    <x v="5"/>
    <n v="273"/>
    <n v="260"/>
  </r>
  <r>
    <x v="0"/>
    <x v="119"/>
    <x v="6"/>
    <n v="272"/>
    <n v="278"/>
  </r>
  <r>
    <x v="0"/>
    <x v="119"/>
    <x v="7"/>
    <n v="284"/>
    <n v="295"/>
  </r>
  <r>
    <x v="0"/>
    <x v="119"/>
    <x v="8"/>
    <n v="243"/>
    <n v="275"/>
  </r>
  <r>
    <x v="0"/>
    <x v="119"/>
    <x v="9"/>
    <n v="222"/>
    <n v="265"/>
  </r>
  <r>
    <x v="0"/>
    <x v="119"/>
    <x v="10"/>
    <n v="220"/>
    <n v="260"/>
  </r>
  <r>
    <x v="0"/>
    <x v="119"/>
    <x v="11"/>
    <n v="202"/>
    <n v="230"/>
  </r>
  <r>
    <x v="0"/>
    <x v="119"/>
    <x v="12"/>
    <n v="166"/>
    <n v="184"/>
  </r>
  <r>
    <x v="0"/>
    <x v="119"/>
    <x v="13"/>
    <n v="136"/>
    <n v="149"/>
  </r>
  <r>
    <x v="0"/>
    <x v="119"/>
    <x v="14"/>
    <n v="103"/>
    <n v="110"/>
  </r>
  <r>
    <x v="0"/>
    <x v="119"/>
    <x v="15"/>
    <n v="71"/>
    <n v="75"/>
  </r>
  <r>
    <x v="0"/>
    <x v="119"/>
    <x v="16"/>
    <n v="50"/>
    <n v="52"/>
  </r>
  <r>
    <x v="0"/>
    <x v="119"/>
    <x v="17"/>
    <n v="30"/>
    <n v="34"/>
  </r>
  <r>
    <x v="0"/>
    <x v="119"/>
    <x v="18"/>
    <n v="23"/>
    <n v="26"/>
  </r>
  <r>
    <x v="0"/>
    <x v="120"/>
    <x v="0"/>
    <n v="151"/>
    <n v="135"/>
  </r>
  <r>
    <x v="0"/>
    <x v="120"/>
    <x v="1"/>
    <n v="620"/>
    <n v="560"/>
  </r>
  <r>
    <x v="0"/>
    <x v="120"/>
    <x v="2"/>
    <n v="787"/>
    <n v="692"/>
  </r>
  <r>
    <x v="0"/>
    <x v="120"/>
    <x v="3"/>
    <n v="744"/>
    <n v="663"/>
  </r>
  <r>
    <x v="0"/>
    <x v="120"/>
    <x v="4"/>
    <n v="628"/>
    <n v="578"/>
  </r>
  <r>
    <x v="0"/>
    <x v="120"/>
    <x v="5"/>
    <n v="593"/>
    <n v="563"/>
  </r>
  <r>
    <x v="0"/>
    <x v="120"/>
    <x v="6"/>
    <n v="589"/>
    <n v="603"/>
  </r>
  <r>
    <x v="0"/>
    <x v="120"/>
    <x v="7"/>
    <n v="607"/>
    <n v="630"/>
  </r>
  <r>
    <x v="0"/>
    <x v="120"/>
    <x v="8"/>
    <n v="527"/>
    <n v="595"/>
  </r>
  <r>
    <x v="0"/>
    <x v="120"/>
    <x v="9"/>
    <n v="481"/>
    <n v="574"/>
  </r>
  <r>
    <x v="0"/>
    <x v="120"/>
    <x v="10"/>
    <n v="477"/>
    <n v="563"/>
  </r>
  <r>
    <x v="0"/>
    <x v="120"/>
    <x v="11"/>
    <n v="438"/>
    <n v="499"/>
  </r>
  <r>
    <x v="0"/>
    <x v="120"/>
    <x v="12"/>
    <n v="360"/>
    <n v="399"/>
  </r>
  <r>
    <x v="0"/>
    <x v="120"/>
    <x v="13"/>
    <n v="294"/>
    <n v="324"/>
  </r>
  <r>
    <x v="0"/>
    <x v="120"/>
    <x v="14"/>
    <n v="224"/>
    <n v="239"/>
  </r>
  <r>
    <x v="0"/>
    <x v="120"/>
    <x v="15"/>
    <n v="155"/>
    <n v="164"/>
  </r>
  <r>
    <x v="0"/>
    <x v="120"/>
    <x v="16"/>
    <n v="108"/>
    <n v="114"/>
  </r>
  <r>
    <x v="0"/>
    <x v="120"/>
    <x v="17"/>
    <n v="65"/>
    <n v="74"/>
  </r>
  <r>
    <x v="0"/>
    <x v="120"/>
    <x v="18"/>
    <n v="50"/>
    <n v="57"/>
  </r>
  <r>
    <x v="0"/>
    <x v="121"/>
    <x v="0"/>
    <n v="252"/>
    <n v="226"/>
  </r>
  <r>
    <x v="0"/>
    <x v="121"/>
    <x v="1"/>
    <n v="1035"/>
    <n v="934"/>
  </r>
  <r>
    <x v="0"/>
    <x v="121"/>
    <x v="2"/>
    <n v="1314"/>
    <n v="1155"/>
  </r>
  <r>
    <x v="0"/>
    <x v="121"/>
    <x v="3"/>
    <n v="1242"/>
    <n v="1107"/>
  </r>
  <r>
    <x v="0"/>
    <x v="121"/>
    <x v="4"/>
    <n v="1048"/>
    <n v="964"/>
  </r>
  <r>
    <x v="0"/>
    <x v="121"/>
    <x v="5"/>
    <n v="990"/>
    <n v="940"/>
  </r>
  <r>
    <x v="0"/>
    <x v="121"/>
    <x v="6"/>
    <n v="983"/>
    <n v="1006"/>
  </r>
  <r>
    <x v="0"/>
    <x v="121"/>
    <x v="7"/>
    <n v="1006"/>
    <n v="1047"/>
  </r>
  <r>
    <x v="0"/>
    <x v="121"/>
    <x v="8"/>
    <n v="880"/>
    <n v="994"/>
  </r>
  <r>
    <x v="0"/>
    <x v="121"/>
    <x v="9"/>
    <n v="802"/>
    <n v="958"/>
  </r>
  <r>
    <x v="0"/>
    <x v="121"/>
    <x v="10"/>
    <n v="796"/>
    <n v="940"/>
  </r>
  <r>
    <x v="0"/>
    <x v="121"/>
    <x v="11"/>
    <n v="731"/>
    <n v="833"/>
  </r>
  <r>
    <x v="0"/>
    <x v="121"/>
    <x v="12"/>
    <n v="602"/>
    <n v="666"/>
  </r>
  <r>
    <x v="0"/>
    <x v="121"/>
    <x v="13"/>
    <n v="491"/>
    <n v="541"/>
  </r>
  <r>
    <x v="0"/>
    <x v="121"/>
    <x v="14"/>
    <n v="375"/>
    <n v="398"/>
  </r>
  <r>
    <x v="0"/>
    <x v="121"/>
    <x v="15"/>
    <n v="258"/>
    <n v="273"/>
  </r>
  <r>
    <x v="0"/>
    <x v="121"/>
    <x v="16"/>
    <n v="181"/>
    <n v="190"/>
  </r>
  <r>
    <x v="0"/>
    <x v="121"/>
    <x v="17"/>
    <n v="110"/>
    <n v="125"/>
  </r>
  <r>
    <x v="0"/>
    <x v="121"/>
    <x v="18"/>
    <n v="84"/>
    <n v="95"/>
  </r>
  <r>
    <x v="0"/>
    <x v="122"/>
    <x v="0"/>
    <n v="92"/>
    <n v="83"/>
  </r>
  <r>
    <x v="0"/>
    <x v="122"/>
    <x v="1"/>
    <n v="380"/>
    <n v="343"/>
  </r>
  <r>
    <x v="0"/>
    <x v="122"/>
    <x v="2"/>
    <n v="483"/>
    <n v="424"/>
  </r>
  <r>
    <x v="0"/>
    <x v="122"/>
    <x v="3"/>
    <n v="457"/>
    <n v="407"/>
  </r>
  <r>
    <x v="0"/>
    <x v="122"/>
    <x v="4"/>
    <n v="385"/>
    <n v="354"/>
  </r>
  <r>
    <x v="0"/>
    <x v="122"/>
    <x v="5"/>
    <n v="364"/>
    <n v="345"/>
  </r>
  <r>
    <x v="0"/>
    <x v="122"/>
    <x v="6"/>
    <n v="361"/>
    <n v="370"/>
  </r>
  <r>
    <x v="0"/>
    <x v="122"/>
    <x v="7"/>
    <n v="377"/>
    <n v="390"/>
  </r>
  <r>
    <x v="0"/>
    <x v="122"/>
    <x v="8"/>
    <n v="323"/>
    <n v="365"/>
  </r>
  <r>
    <x v="0"/>
    <x v="122"/>
    <x v="9"/>
    <n v="295"/>
    <n v="352"/>
  </r>
  <r>
    <x v="0"/>
    <x v="122"/>
    <x v="10"/>
    <n v="292"/>
    <n v="345"/>
  </r>
  <r>
    <x v="0"/>
    <x v="122"/>
    <x v="11"/>
    <n v="269"/>
    <n v="306"/>
  </r>
  <r>
    <x v="0"/>
    <x v="122"/>
    <x v="12"/>
    <n v="221"/>
    <n v="245"/>
  </r>
  <r>
    <x v="0"/>
    <x v="122"/>
    <x v="13"/>
    <n v="180"/>
    <n v="199"/>
  </r>
  <r>
    <x v="0"/>
    <x v="122"/>
    <x v="14"/>
    <n v="138"/>
    <n v="146"/>
  </r>
  <r>
    <x v="0"/>
    <x v="122"/>
    <x v="15"/>
    <n v="95"/>
    <n v="100"/>
  </r>
  <r>
    <x v="0"/>
    <x v="122"/>
    <x v="16"/>
    <n v="66"/>
    <n v="70"/>
  </r>
  <r>
    <x v="0"/>
    <x v="122"/>
    <x v="17"/>
    <n v="40"/>
    <n v="45"/>
  </r>
  <r>
    <x v="0"/>
    <x v="122"/>
    <x v="18"/>
    <n v="30"/>
    <n v="35"/>
  </r>
  <r>
    <x v="0"/>
    <x v="123"/>
    <x v="0"/>
    <n v="104"/>
    <n v="93"/>
  </r>
  <r>
    <x v="0"/>
    <x v="123"/>
    <x v="1"/>
    <n v="429"/>
    <n v="387"/>
  </r>
  <r>
    <x v="0"/>
    <x v="123"/>
    <x v="2"/>
    <n v="544"/>
    <n v="478"/>
  </r>
  <r>
    <x v="0"/>
    <x v="123"/>
    <x v="3"/>
    <n v="514"/>
    <n v="458"/>
  </r>
  <r>
    <x v="0"/>
    <x v="123"/>
    <x v="4"/>
    <n v="434"/>
    <n v="399"/>
  </r>
  <r>
    <x v="0"/>
    <x v="123"/>
    <x v="5"/>
    <n v="410"/>
    <n v="389"/>
  </r>
  <r>
    <x v="0"/>
    <x v="123"/>
    <x v="6"/>
    <n v="407"/>
    <n v="416"/>
  </r>
  <r>
    <x v="0"/>
    <x v="123"/>
    <x v="7"/>
    <n v="422"/>
    <n v="440"/>
  </r>
  <r>
    <x v="0"/>
    <x v="123"/>
    <x v="8"/>
    <n v="364"/>
    <n v="412"/>
  </r>
  <r>
    <x v="0"/>
    <x v="123"/>
    <x v="9"/>
    <n v="332"/>
    <n v="397"/>
  </r>
  <r>
    <x v="0"/>
    <x v="123"/>
    <x v="10"/>
    <n v="329"/>
    <n v="389"/>
  </r>
  <r>
    <x v="0"/>
    <x v="123"/>
    <x v="11"/>
    <n v="303"/>
    <n v="345"/>
  </r>
  <r>
    <x v="0"/>
    <x v="123"/>
    <x v="12"/>
    <n v="249"/>
    <n v="276"/>
  </r>
  <r>
    <x v="0"/>
    <x v="123"/>
    <x v="13"/>
    <n v="203"/>
    <n v="224"/>
  </r>
  <r>
    <x v="0"/>
    <x v="123"/>
    <x v="14"/>
    <n v="155"/>
    <n v="165"/>
  </r>
  <r>
    <x v="0"/>
    <x v="123"/>
    <x v="15"/>
    <n v="107"/>
    <n v="113"/>
  </r>
  <r>
    <x v="0"/>
    <x v="123"/>
    <x v="16"/>
    <n v="75"/>
    <n v="78"/>
  </r>
  <r>
    <x v="0"/>
    <x v="123"/>
    <x v="17"/>
    <n v="45"/>
    <n v="51"/>
  </r>
  <r>
    <x v="0"/>
    <x v="123"/>
    <x v="18"/>
    <n v="34"/>
    <n v="39"/>
  </r>
  <r>
    <x v="1"/>
    <x v="0"/>
    <x v="0"/>
    <n v="174"/>
    <n v="166"/>
  </r>
  <r>
    <x v="1"/>
    <x v="0"/>
    <x v="1"/>
    <n v="689"/>
    <n v="654"/>
  </r>
  <r>
    <x v="1"/>
    <x v="0"/>
    <x v="2"/>
    <n v="851"/>
    <n v="819"/>
  </r>
  <r>
    <x v="1"/>
    <x v="0"/>
    <x v="3"/>
    <n v="820"/>
    <n v="794"/>
  </r>
  <r>
    <x v="1"/>
    <x v="0"/>
    <x v="4"/>
    <n v="776"/>
    <n v="755"/>
  </r>
  <r>
    <x v="1"/>
    <x v="0"/>
    <x v="5"/>
    <n v="689"/>
    <n v="691"/>
  </r>
  <r>
    <x v="1"/>
    <x v="0"/>
    <x v="6"/>
    <n v="626"/>
    <n v="639"/>
  </r>
  <r>
    <x v="1"/>
    <x v="0"/>
    <x v="7"/>
    <n v="576"/>
    <n v="605"/>
  </r>
  <r>
    <x v="1"/>
    <x v="0"/>
    <x v="8"/>
    <n v="484"/>
    <n v="529"/>
  </r>
  <r>
    <x v="1"/>
    <x v="0"/>
    <x v="9"/>
    <n v="406"/>
    <n v="456"/>
  </r>
  <r>
    <x v="1"/>
    <x v="0"/>
    <x v="10"/>
    <n v="351"/>
    <n v="388"/>
  </r>
  <r>
    <x v="1"/>
    <x v="0"/>
    <x v="11"/>
    <n v="308"/>
    <n v="329"/>
  </r>
  <r>
    <x v="1"/>
    <x v="0"/>
    <x v="12"/>
    <n v="257"/>
    <n v="269"/>
  </r>
  <r>
    <x v="1"/>
    <x v="0"/>
    <x v="13"/>
    <n v="208"/>
    <n v="214"/>
  </r>
  <r>
    <x v="1"/>
    <x v="0"/>
    <x v="14"/>
    <n v="156"/>
    <n v="162"/>
  </r>
  <r>
    <x v="1"/>
    <x v="0"/>
    <x v="15"/>
    <n v="109"/>
    <n v="114"/>
  </r>
  <r>
    <x v="1"/>
    <x v="0"/>
    <x v="16"/>
    <n v="70"/>
    <n v="76"/>
  </r>
  <r>
    <x v="1"/>
    <x v="0"/>
    <x v="17"/>
    <n v="42"/>
    <n v="48"/>
  </r>
  <r>
    <x v="1"/>
    <x v="0"/>
    <x v="18"/>
    <n v="37"/>
    <n v="43"/>
  </r>
  <r>
    <x v="1"/>
    <x v="1"/>
    <x v="0"/>
    <n v="205"/>
    <n v="195"/>
  </r>
  <r>
    <x v="1"/>
    <x v="1"/>
    <x v="1"/>
    <n v="812"/>
    <n v="771"/>
  </r>
  <r>
    <x v="1"/>
    <x v="1"/>
    <x v="2"/>
    <n v="1002"/>
    <n v="964"/>
  </r>
  <r>
    <x v="1"/>
    <x v="1"/>
    <x v="3"/>
    <n v="966"/>
    <n v="936"/>
  </r>
  <r>
    <x v="1"/>
    <x v="1"/>
    <x v="4"/>
    <n v="914"/>
    <n v="889"/>
  </r>
  <r>
    <x v="1"/>
    <x v="1"/>
    <x v="5"/>
    <n v="812"/>
    <n v="813"/>
  </r>
  <r>
    <x v="1"/>
    <x v="1"/>
    <x v="6"/>
    <n v="737"/>
    <n v="753"/>
  </r>
  <r>
    <x v="1"/>
    <x v="1"/>
    <x v="7"/>
    <n v="673"/>
    <n v="711"/>
  </r>
  <r>
    <x v="1"/>
    <x v="1"/>
    <x v="8"/>
    <n v="570"/>
    <n v="624"/>
  </r>
  <r>
    <x v="1"/>
    <x v="1"/>
    <x v="9"/>
    <n v="478"/>
    <n v="537"/>
  </r>
  <r>
    <x v="1"/>
    <x v="1"/>
    <x v="10"/>
    <n v="414"/>
    <n v="457"/>
  </r>
  <r>
    <x v="1"/>
    <x v="1"/>
    <x v="11"/>
    <n v="363"/>
    <n v="387"/>
  </r>
  <r>
    <x v="1"/>
    <x v="1"/>
    <x v="12"/>
    <n v="303"/>
    <n v="317"/>
  </r>
  <r>
    <x v="1"/>
    <x v="1"/>
    <x v="13"/>
    <n v="245"/>
    <n v="252"/>
  </r>
  <r>
    <x v="1"/>
    <x v="1"/>
    <x v="14"/>
    <n v="184"/>
    <n v="191"/>
  </r>
  <r>
    <x v="1"/>
    <x v="1"/>
    <x v="15"/>
    <n v="128"/>
    <n v="135"/>
  </r>
  <r>
    <x v="1"/>
    <x v="1"/>
    <x v="16"/>
    <n v="83"/>
    <n v="90"/>
  </r>
  <r>
    <x v="1"/>
    <x v="1"/>
    <x v="17"/>
    <n v="50"/>
    <n v="56"/>
  </r>
  <r>
    <x v="1"/>
    <x v="1"/>
    <x v="18"/>
    <n v="44"/>
    <n v="51"/>
  </r>
  <r>
    <x v="1"/>
    <x v="2"/>
    <x v="0"/>
    <n v="261"/>
    <n v="248"/>
  </r>
  <r>
    <x v="1"/>
    <x v="2"/>
    <x v="1"/>
    <n v="1031"/>
    <n v="978"/>
  </r>
  <r>
    <x v="1"/>
    <x v="2"/>
    <x v="2"/>
    <n v="1272"/>
    <n v="1224"/>
  </r>
  <r>
    <x v="1"/>
    <x v="2"/>
    <x v="3"/>
    <n v="1226"/>
    <n v="1188"/>
  </r>
  <r>
    <x v="1"/>
    <x v="2"/>
    <x v="4"/>
    <n v="1161"/>
    <n v="1129"/>
  </r>
  <r>
    <x v="1"/>
    <x v="2"/>
    <x v="5"/>
    <n v="1031"/>
    <n v="1033"/>
  </r>
  <r>
    <x v="1"/>
    <x v="2"/>
    <x v="6"/>
    <n v="936"/>
    <n v="956"/>
  </r>
  <r>
    <x v="1"/>
    <x v="2"/>
    <x v="7"/>
    <n v="851"/>
    <n v="898"/>
  </r>
  <r>
    <x v="1"/>
    <x v="2"/>
    <x v="8"/>
    <n v="724"/>
    <n v="792"/>
  </r>
  <r>
    <x v="1"/>
    <x v="2"/>
    <x v="9"/>
    <n v="608"/>
    <n v="682"/>
  </r>
  <r>
    <x v="1"/>
    <x v="2"/>
    <x v="10"/>
    <n v="525"/>
    <n v="581"/>
  </r>
  <r>
    <x v="1"/>
    <x v="2"/>
    <x v="11"/>
    <n v="461"/>
    <n v="492"/>
  </r>
  <r>
    <x v="1"/>
    <x v="2"/>
    <x v="12"/>
    <n v="385"/>
    <n v="403"/>
  </r>
  <r>
    <x v="1"/>
    <x v="2"/>
    <x v="13"/>
    <n v="311"/>
    <n v="320"/>
  </r>
  <r>
    <x v="1"/>
    <x v="2"/>
    <x v="14"/>
    <n v="233"/>
    <n v="242"/>
  </r>
  <r>
    <x v="1"/>
    <x v="2"/>
    <x v="15"/>
    <n v="163"/>
    <n v="171"/>
  </r>
  <r>
    <x v="1"/>
    <x v="2"/>
    <x v="16"/>
    <n v="105"/>
    <n v="114"/>
  </r>
  <r>
    <x v="1"/>
    <x v="2"/>
    <x v="17"/>
    <n v="64"/>
    <n v="72"/>
  </r>
  <r>
    <x v="1"/>
    <x v="2"/>
    <x v="18"/>
    <n v="56"/>
    <n v="64"/>
  </r>
  <r>
    <x v="1"/>
    <x v="3"/>
    <x v="0"/>
    <n v="82"/>
    <n v="78"/>
  </r>
  <r>
    <x v="1"/>
    <x v="3"/>
    <x v="1"/>
    <n v="325"/>
    <n v="308"/>
  </r>
  <r>
    <x v="1"/>
    <x v="3"/>
    <x v="2"/>
    <n v="401"/>
    <n v="385"/>
  </r>
  <r>
    <x v="1"/>
    <x v="3"/>
    <x v="3"/>
    <n v="386"/>
    <n v="374"/>
  </r>
  <r>
    <x v="1"/>
    <x v="3"/>
    <x v="4"/>
    <n v="366"/>
    <n v="355"/>
  </r>
  <r>
    <x v="1"/>
    <x v="3"/>
    <x v="5"/>
    <n v="325"/>
    <n v="325"/>
  </r>
  <r>
    <x v="1"/>
    <x v="3"/>
    <x v="6"/>
    <n v="295"/>
    <n v="301"/>
  </r>
  <r>
    <x v="1"/>
    <x v="3"/>
    <x v="7"/>
    <n v="274"/>
    <n v="288"/>
  </r>
  <r>
    <x v="1"/>
    <x v="3"/>
    <x v="8"/>
    <n v="228"/>
    <n v="249"/>
  </r>
  <r>
    <x v="1"/>
    <x v="3"/>
    <x v="9"/>
    <n v="191"/>
    <n v="215"/>
  </r>
  <r>
    <x v="1"/>
    <x v="3"/>
    <x v="10"/>
    <n v="165"/>
    <n v="183"/>
  </r>
  <r>
    <x v="1"/>
    <x v="3"/>
    <x v="11"/>
    <n v="145"/>
    <n v="155"/>
  </r>
  <r>
    <x v="1"/>
    <x v="3"/>
    <x v="12"/>
    <n v="121"/>
    <n v="127"/>
  </r>
  <r>
    <x v="1"/>
    <x v="3"/>
    <x v="13"/>
    <n v="98"/>
    <n v="101"/>
  </r>
  <r>
    <x v="1"/>
    <x v="3"/>
    <x v="14"/>
    <n v="73"/>
    <n v="76"/>
  </r>
  <r>
    <x v="1"/>
    <x v="3"/>
    <x v="15"/>
    <n v="51"/>
    <n v="54"/>
  </r>
  <r>
    <x v="1"/>
    <x v="3"/>
    <x v="16"/>
    <n v="33"/>
    <n v="36"/>
  </r>
  <r>
    <x v="1"/>
    <x v="3"/>
    <x v="17"/>
    <n v="20"/>
    <n v="22"/>
  </r>
  <r>
    <x v="1"/>
    <x v="3"/>
    <x v="18"/>
    <n v="17"/>
    <n v="20"/>
  </r>
  <r>
    <x v="1"/>
    <x v="4"/>
    <x v="0"/>
    <n v="342"/>
    <n v="325"/>
  </r>
  <r>
    <x v="1"/>
    <x v="4"/>
    <x v="1"/>
    <n v="1351"/>
    <n v="1283"/>
  </r>
  <r>
    <x v="1"/>
    <x v="4"/>
    <x v="2"/>
    <n v="1668"/>
    <n v="1604"/>
  </r>
  <r>
    <x v="1"/>
    <x v="4"/>
    <x v="3"/>
    <n v="1608"/>
    <n v="1557"/>
  </r>
  <r>
    <x v="1"/>
    <x v="4"/>
    <x v="4"/>
    <n v="1522"/>
    <n v="1480"/>
  </r>
  <r>
    <x v="1"/>
    <x v="4"/>
    <x v="5"/>
    <n v="1351"/>
    <n v="1354"/>
  </r>
  <r>
    <x v="1"/>
    <x v="4"/>
    <x v="6"/>
    <n v="1227"/>
    <n v="1253"/>
  </r>
  <r>
    <x v="1"/>
    <x v="4"/>
    <x v="7"/>
    <n v="1113"/>
    <n v="1175"/>
  </r>
  <r>
    <x v="1"/>
    <x v="4"/>
    <x v="8"/>
    <n v="949"/>
    <n v="1038"/>
  </r>
  <r>
    <x v="1"/>
    <x v="4"/>
    <x v="9"/>
    <n v="797"/>
    <n v="894"/>
  </r>
  <r>
    <x v="1"/>
    <x v="4"/>
    <x v="10"/>
    <n v="688"/>
    <n v="762"/>
  </r>
  <r>
    <x v="1"/>
    <x v="4"/>
    <x v="11"/>
    <n v="604"/>
    <n v="645"/>
  </r>
  <r>
    <x v="1"/>
    <x v="4"/>
    <x v="12"/>
    <n v="504"/>
    <n v="529"/>
  </r>
  <r>
    <x v="1"/>
    <x v="4"/>
    <x v="13"/>
    <n v="408"/>
    <n v="420"/>
  </r>
  <r>
    <x v="1"/>
    <x v="4"/>
    <x v="14"/>
    <n v="306"/>
    <n v="317"/>
  </r>
  <r>
    <x v="1"/>
    <x v="4"/>
    <x v="15"/>
    <n v="214"/>
    <n v="225"/>
  </r>
  <r>
    <x v="1"/>
    <x v="4"/>
    <x v="16"/>
    <n v="138"/>
    <n v="150"/>
  </r>
  <r>
    <x v="1"/>
    <x v="4"/>
    <x v="17"/>
    <n v="84"/>
    <n v="94"/>
  </r>
  <r>
    <x v="1"/>
    <x v="4"/>
    <x v="18"/>
    <n v="74"/>
    <n v="84"/>
  </r>
  <r>
    <x v="1"/>
    <x v="5"/>
    <x v="0"/>
    <n v="238"/>
    <n v="226"/>
  </r>
  <r>
    <x v="1"/>
    <x v="5"/>
    <x v="1"/>
    <n v="939"/>
    <n v="892"/>
  </r>
  <r>
    <x v="1"/>
    <x v="5"/>
    <x v="2"/>
    <n v="1159"/>
    <n v="1115"/>
  </r>
  <r>
    <x v="1"/>
    <x v="5"/>
    <x v="3"/>
    <n v="1118"/>
    <n v="1083"/>
  </r>
  <r>
    <x v="1"/>
    <x v="5"/>
    <x v="4"/>
    <n v="1058"/>
    <n v="1029"/>
  </r>
  <r>
    <x v="1"/>
    <x v="5"/>
    <x v="5"/>
    <n v="939"/>
    <n v="941"/>
  </r>
  <r>
    <x v="1"/>
    <x v="5"/>
    <x v="6"/>
    <n v="853"/>
    <n v="871"/>
  </r>
  <r>
    <x v="1"/>
    <x v="5"/>
    <x v="7"/>
    <n v="777"/>
    <n v="821"/>
  </r>
  <r>
    <x v="1"/>
    <x v="5"/>
    <x v="8"/>
    <n v="659"/>
    <n v="722"/>
  </r>
  <r>
    <x v="1"/>
    <x v="5"/>
    <x v="9"/>
    <n v="554"/>
    <n v="621"/>
  </r>
  <r>
    <x v="1"/>
    <x v="5"/>
    <x v="10"/>
    <n v="478"/>
    <n v="529"/>
  </r>
  <r>
    <x v="1"/>
    <x v="5"/>
    <x v="11"/>
    <n v="420"/>
    <n v="448"/>
  </r>
  <r>
    <x v="1"/>
    <x v="5"/>
    <x v="12"/>
    <n v="350"/>
    <n v="367"/>
  </r>
  <r>
    <x v="1"/>
    <x v="5"/>
    <x v="13"/>
    <n v="284"/>
    <n v="292"/>
  </r>
  <r>
    <x v="1"/>
    <x v="5"/>
    <x v="14"/>
    <n v="213"/>
    <n v="220"/>
  </r>
  <r>
    <x v="1"/>
    <x v="5"/>
    <x v="15"/>
    <n v="148"/>
    <n v="156"/>
  </r>
  <r>
    <x v="1"/>
    <x v="5"/>
    <x v="16"/>
    <n v="96"/>
    <n v="104"/>
  </r>
  <r>
    <x v="1"/>
    <x v="5"/>
    <x v="17"/>
    <n v="58"/>
    <n v="65"/>
  </r>
  <r>
    <x v="1"/>
    <x v="5"/>
    <x v="18"/>
    <n v="51"/>
    <n v="59"/>
  </r>
  <r>
    <x v="1"/>
    <x v="6"/>
    <x v="0"/>
    <n v="308"/>
    <n v="293"/>
  </r>
  <r>
    <x v="1"/>
    <x v="6"/>
    <x v="1"/>
    <n v="1216"/>
    <n v="1154"/>
  </r>
  <r>
    <x v="1"/>
    <x v="6"/>
    <x v="2"/>
    <n v="1501"/>
    <n v="1444"/>
  </r>
  <r>
    <x v="1"/>
    <x v="6"/>
    <x v="3"/>
    <n v="1447"/>
    <n v="1401"/>
  </r>
  <r>
    <x v="1"/>
    <x v="6"/>
    <x v="4"/>
    <n v="1369"/>
    <n v="1332"/>
  </r>
  <r>
    <x v="1"/>
    <x v="6"/>
    <x v="5"/>
    <n v="1216"/>
    <n v="1218"/>
  </r>
  <r>
    <x v="1"/>
    <x v="6"/>
    <x v="6"/>
    <n v="1104"/>
    <n v="1128"/>
  </r>
  <r>
    <x v="1"/>
    <x v="6"/>
    <x v="7"/>
    <n v="1005"/>
    <n v="1059"/>
  </r>
  <r>
    <x v="1"/>
    <x v="6"/>
    <x v="8"/>
    <n v="854"/>
    <n v="934"/>
  </r>
  <r>
    <x v="1"/>
    <x v="6"/>
    <x v="9"/>
    <n v="717"/>
    <n v="804"/>
  </r>
  <r>
    <x v="1"/>
    <x v="6"/>
    <x v="10"/>
    <n v="620"/>
    <n v="685"/>
  </r>
  <r>
    <x v="1"/>
    <x v="6"/>
    <x v="11"/>
    <n v="544"/>
    <n v="580"/>
  </r>
  <r>
    <x v="1"/>
    <x v="6"/>
    <x v="12"/>
    <n v="454"/>
    <n v="476"/>
  </r>
  <r>
    <x v="1"/>
    <x v="6"/>
    <x v="13"/>
    <n v="367"/>
    <n v="378"/>
  </r>
  <r>
    <x v="1"/>
    <x v="6"/>
    <x v="14"/>
    <n v="275"/>
    <n v="286"/>
  </r>
  <r>
    <x v="1"/>
    <x v="6"/>
    <x v="15"/>
    <n v="192"/>
    <n v="202"/>
  </r>
  <r>
    <x v="1"/>
    <x v="6"/>
    <x v="16"/>
    <n v="124"/>
    <n v="135"/>
  </r>
  <r>
    <x v="1"/>
    <x v="6"/>
    <x v="17"/>
    <n v="75"/>
    <n v="85"/>
  </r>
  <r>
    <x v="1"/>
    <x v="6"/>
    <x v="18"/>
    <n v="66"/>
    <n v="76"/>
  </r>
  <r>
    <x v="1"/>
    <x v="7"/>
    <x v="0"/>
    <n v="109"/>
    <n v="104"/>
  </r>
  <r>
    <x v="1"/>
    <x v="7"/>
    <x v="1"/>
    <n v="432"/>
    <n v="410"/>
  </r>
  <r>
    <x v="1"/>
    <x v="7"/>
    <x v="2"/>
    <n v="533"/>
    <n v="513"/>
  </r>
  <r>
    <x v="1"/>
    <x v="7"/>
    <x v="3"/>
    <n v="514"/>
    <n v="498"/>
  </r>
  <r>
    <x v="1"/>
    <x v="7"/>
    <x v="4"/>
    <n v="487"/>
    <n v="473"/>
  </r>
  <r>
    <x v="1"/>
    <x v="7"/>
    <x v="5"/>
    <n v="432"/>
    <n v="433"/>
  </r>
  <r>
    <x v="1"/>
    <x v="7"/>
    <x v="6"/>
    <n v="392"/>
    <n v="401"/>
  </r>
  <r>
    <x v="1"/>
    <x v="7"/>
    <x v="7"/>
    <n v="363"/>
    <n v="381"/>
  </r>
  <r>
    <x v="1"/>
    <x v="7"/>
    <x v="8"/>
    <n v="303"/>
    <n v="332"/>
  </r>
  <r>
    <x v="1"/>
    <x v="7"/>
    <x v="9"/>
    <n v="255"/>
    <n v="286"/>
  </r>
  <r>
    <x v="1"/>
    <x v="7"/>
    <x v="10"/>
    <n v="220"/>
    <n v="243"/>
  </r>
  <r>
    <x v="1"/>
    <x v="7"/>
    <x v="11"/>
    <n v="193"/>
    <n v="206"/>
  </r>
  <r>
    <x v="1"/>
    <x v="7"/>
    <x v="12"/>
    <n v="161"/>
    <n v="169"/>
  </r>
  <r>
    <x v="1"/>
    <x v="7"/>
    <x v="13"/>
    <n v="130"/>
    <n v="134"/>
  </r>
  <r>
    <x v="1"/>
    <x v="7"/>
    <x v="14"/>
    <n v="98"/>
    <n v="101"/>
  </r>
  <r>
    <x v="1"/>
    <x v="7"/>
    <x v="15"/>
    <n v="68"/>
    <n v="72"/>
  </r>
  <r>
    <x v="1"/>
    <x v="7"/>
    <x v="16"/>
    <n v="44"/>
    <n v="48"/>
  </r>
  <r>
    <x v="1"/>
    <x v="7"/>
    <x v="17"/>
    <n v="26"/>
    <n v="30"/>
  </r>
  <r>
    <x v="1"/>
    <x v="7"/>
    <x v="18"/>
    <n v="23"/>
    <n v="27"/>
  </r>
  <r>
    <x v="1"/>
    <x v="8"/>
    <x v="0"/>
    <n v="310"/>
    <n v="295"/>
  </r>
  <r>
    <x v="1"/>
    <x v="8"/>
    <x v="1"/>
    <n v="1224"/>
    <n v="1162"/>
  </r>
  <r>
    <x v="1"/>
    <x v="8"/>
    <x v="2"/>
    <n v="1511"/>
    <n v="1454"/>
  </r>
  <r>
    <x v="1"/>
    <x v="8"/>
    <x v="3"/>
    <n v="1456"/>
    <n v="1411"/>
  </r>
  <r>
    <x v="1"/>
    <x v="8"/>
    <x v="4"/>
    <n v="1378"/>
    <n v="1341"/>
  </r>
  <r>
    <x v="1"/>
    <x v="8"/>
    <x v="5"/>
    <n v="1224"/>
    <n v="1227"/>
  </r>
  <r>
    <x v="1"/>
    <x v="8"/>
    <x v="6"/>
    <n v="1112"/>
    <n v="1135"/>
  </r>
  <r>
    <x v="1"/>
    <x v="8"/>
    <x v="7"/>
    <n v="1009"/>
    <n v="1068"/>
  </r>
  <r>
    <x v="1"/>
    <x v="8"/>
    <x v="8"/>
    <n v="860"/>
    <n v="940"/>
  </r>
  <r>
    <x v="1"/>
    <x v="8"/>
    <x v="9"/>
    <n v="722"/>
    <n v="810"/>
  </r>
  <r>
    <x v="1"/>
    <x v="8"/>
    <x v="10"/>
    <n v="624"/>
    <n v="690"/>
  </r>
  <r>
    <x v="1"/>
    <x v="8"/>
    <x v="11"/>
    <n v="547"/>
    <n v="584"/>
  </r>
  <r>
    <x v="1"/>
    <x v="8"/>
    <x v="12"/>
    <n v="457"/>
    <n v="479"/>
  </r>
  <r>
    <x v="1"/>
    <x v="8"/>
    <x v="13"/>
    <n v="370"/>
    <n v="381"/>
  </r>
  <r>
    <x v="1"/>
    <x v="8"/>
    <x v="14"/>
    <n v="277"/>
    <n v="287"/>
  </r>
  <r>
    <x v="1"/>
    <x v="8"/>
    <x v="15"/>
    <n v="194"/>
    <n v="203"/>
  </r>
  <r>
    <x v="1"/>
    <x v="8"/>
    <x v="16"/>
    <n v="125"/>
    <n v="135"/>
  </r>
  <r>
    <x v="1"/>
    <x v="8"/>
    <x v="17"/>
    <n v="76"/>
    <n v="85"/>
  </r>
  <r>
    <x v="1"/>
    <x v="8"/>
    <x v="18"/>
    <n v="67"/>
    <n v="76"/>
  </r>
  <r>
    <x v="1"/>
    <x v="9"/>
    <x v="0"/>
    <n v="399"/>
    <n v="380"/>
  </r>
  <r>
    <x v="1"/>
    <x v="9"/>
    <x v="1"/>
    <n v="1577"/>
    <n v="1497"/>
  </r>
  <r>
    <x v="1"/>
    <x v="9"/>
    <x v="2"/>
    <n v="1946"/>
    <n v="1872"/>
  </r>
  <r>
    <x v="1"/>
    <x v="9"/>
    <x v="3"/>
    <n v="1876"/>
    <n v="1817"/>
  </r>
  <r>
    <x v="1"/>
    <x v="9"/>
    <x v="4"/>
    <n v="1775"/>
    <n v="1727"/>
  </r>
  <r>
    <x v="1"/>
    <x v="9"/>
    <x v="5"/>
    <n v="1577"/>
    <n v="1580"/>
  </r>
  <r>
    <x v="1"/>
    <x v="9"/>
    <x v="6"/>
    <n v="1432"/>
    <n v="1462"/>
  </r>
  <r>
    <x v="1"/>
    <x v="9"/>
    <x v="7"/>
    <n v="1298"/>
    <n v="1368"/>
  </r>
  <r>
    <x v="1"/>
    <x v="9"/>
    <x v="8"/>
    <n v="1107"/>
    <n v="1211"/>
  </r>
  <r>
    <x v="1"/>
    <x v="9"/>
    <x v="9"/>
    <n v="929"/>
    <n v="1043"/>
  </r>
  <r>
    <x v="1"/>
    <x v="9"/>
    <x v="10"/>
    <n v="803"/>
    <n v="889"/>
  </r>
  <r>
    <x v="1"/>
    <x v="9"/>
    <x v="11"/>
    <n v="705"/>
    <n v="753"/>
  </r>
  <r>
    <x v="1"/>
    <x v="9"/>
    <x v="12"/>
    <n v="588"/>
    <n v="617"/>
  </r>
  <r>
    <x v="1"/>
    <x v="9"/>
    <x v="13"/>
    <n v="476"/>
    <n v="490"/>
  </r>
  <r>
    <x v="1"/>
    <x v="9"/>
    <x v="14"/>
    <n v="357"/>
    <n v="370"/>
  </r>
  <r>
    <x v="1"/>
    <x v="9"/>
    <x v="15"/>
    <n v="250"/>
    <n v="262"/>
  </r>
  <r>
    <x v="1"/>
    <x v="9"/>
    <x v="16"/>
    <n v="161"/>
    <n v="175"/>
  </r>
  <r>
    <x v="1"/>
    <x v="9"/>
    <x v="17"/>
    <n v="98"/>
    <n v="110"/>
  </r>
  <r>
    <x v="1"/>
    <x v="9"/>
    <x v="18"/>
    <n v="86"/>
    <n v="99"/>
  </r>
  <r>
    <x v="1"/>
    <x v="10"/>
    <x v="0"/>
    <n v="71"/>
    <n v="68"/>
  </r>
  <r>
    <x v="1"/>
    <x v="10"/>
    <x v="1"/>
    <n v="282"/>
    <n v="268"/>
  </r>
  <r>
    <x v="1"/>
    <x v="10"/>
    <x v="2"/>
    <n v="348"/>
    <n v="335"/>
  </r>
  <r>
    <x v="1"/>
    <x v="10"/>
    <x v="3"/>
    <n v="335"/>
    <n v="325"/>
  </r>
  <r>
    <x v="1"/>
    <x v="10"/>
    <x v="4"/>
    <n v="317"/>
    <n v="309"/>
  </r>
  <r>
    <x v="1"/>
    <x v="10"/>
    <x v="5"/>
    <n v="282"/>
    <n v="282"/>
  </r>
  <r>
    <x v="1"/>
    <x v="10"/>
    <x v="6"/>
    <n v="256"/>
    <n v="261"/>
  </r>
  <r>
    <x v="1"/>
    <x v="10"/>
    <x v="7"/>
    <n v="241"/>
    <n v="253"/>
  </r>
  <r>
    <x v="1"/>
    <x v="10"/>
    <x v="8"/>
    <n v="198"/>
    <n v="216"/>
  </r>
  <r>
    <x v="1"/>
    <x v="10"/>
    <x v="9"/>
    <n v="166"/>
    <n v="186"/>
  </r>
  <r>
    <x v="1"/>
    <x v="10"/>
    <x v="10"/>
    <n v="143"/>
    <n v="159"/>
  </r>
  <r>
    <x v="1"/>
    <x v="10"/>
    <x v="11"/>
    <n v="126"/>
    <n v="134"/>
  </r>
  <r>
    <x v="1"/>
    <x v="10"/>
    <x v="12"/>
    <n v="105"/>
    <n v="110"/>
  </r>
  <r>
    <x v="1"/>
    <x v="10"/>
    <x v="13"/>
    <n v="85"/>
    <n v="87"/>
  </r>
  <r>
    <x v="1"/>
    <x v="10"/>
    <x v="14"/>
    <n v="64"/>
    <n v="66"/>
  </r>
  <r>
    <x v="1"/>
    <x v="10"/>
    <x v="15"/>
    <n v="44"/>
    <n v="47"/>
  </r>
  <r>
    <x v="1"/>
    <x v="10"/>
    <x v="16"/>
    <n v="28"/>
    <n v="31"/>
  </r>
  <r>
    <x v="1"/>
    <x v="10"/>
    <x v="17"/>
    <n v="17"/>
    <n v="19"/>
  </r>
  <r>
    <x v="1"/>
    <x v="10"/>
    <x v="18"/>
    <n v="15"/>
    <n v="17"/>
  </r>
  <r>
    <x v="1"/>
    <x v="11"/>
    <x v="0"/>
    <n v="195"/>
    <n v="186"/>
  </r>
  <r>
    <x v="1"/>
    <x v="11"/>
    <x v="1"/>
    <n v="772"/>
    <n v="733"/>
  </r>
  <r>
    <x v="1"/>
    <x v="11"/>
    <x v="2"/>
    <n v="953"/>
    <n v="917"/>
  </r>
  <r>
    <x v="1"/>
    <x v="11"/>
    <x v="3"/>
    <n v="919"/>
    <n v="890"/>
  </r>
  <r>
    <x v="1"/>
    <x v="11"/>
    <x v="4"/>
    <n v="870"/>
    <n v="846"/>
  </r>
  <r>
    <x v="1"/>
    <x v="11"/>
    <x v="5"/>
    <n v="772"/>
    <n v="774"/>
  </r>
  <r>
    <x v="1"/>
    <x v="11"/>
    <x v="6"/>
    <n v="701"/>
    <n v="716"/>
  </r>
  <r>
    <x v="1"/>
    <x v="11"/>
    <x v="7"/>
    <n v="642"/>
    <n v="675"/>
  </r>
  <r>
    <x v="1"/>
    <x v="11"/>
    <x v="8"/>
    <n v="542"/>
    <n v="593"/>
  </r>
  <r>
    <x v="1"/>
    <x v="11"/>
    <x v="9"/>
    <n v="455"/>
    <n v="511"/>
  </r>
  <r>
    <x v="1"/>
    <x v="11"/>
    <x v="10"/>
    <n v="393"/>
    <n v="435"/>
  </r>
  <r>
    <x v="1"/>
    <x v="11"/>
    <x v="11"/>
    <n v="345"/>
    <n v="369"/>
  </r>
  <r>
    <x v="1"/>
    <x v="11"/>
    <x v="12"/>
    <n v="288"/>
    <n v="302"/>
  </r>
  <r>
    <x v="1"/>
    <x v="11"/>
    <x v="13"/>
    <n v="233"/>
    <n v="240"/>
  </r>
  <r>
    <x v="1"/>
    <x v="11"/>
    <x v="14"/>
    <n v="175"/>
    <n v="181"/>
  </r>
  <r>
    <x v="1"/>
    <x v="11"/>
    <x v="15"/>
    <n v="122"/>
    <n v="128"/>
  </r>
  <r>
    <x v="1"/>
    <x v="11"/>
    <x v="16"/>
    <n v="78"/>
    <n v="85"/>
  </r>
  <r>
    <x v="1"/>
    <x v="11"/>
    <x v="17"/>
    <n v="48"/>
    <n v="54"/>
  </r>
  <r>
    <x v="1"/>
    <x v="11"/>
    <x v="18"/>
    <n v="42"/>
    <n v="48"/>
  </r>
  <r>
    <x v="1"/>
    <x v="12"/>
    <x v="0"/>
    <n v="228"/>
    <n v="217"/>
  </r>
  <r>
    <x v="1"/>
    <x v="12"/>
    <x v="1"/>
    <n v="903"/>
    <n v="857"/>
  </r>
  <r>
    <x v="1"/>
    <x v="12"/>
    <x v="2"/>
    <n v="1115"/>
    <n v="1073"/>
  </r>
  <r>
    <x v="1"/>
    <x v="12"/>
    <x v="3"/>
    <n v="1075"/>
    <n v="1041"/>
  </r>
  <r>
    <x v="1"/>
    <x v="12"/>
    <x v="4"/>
    <n v="1017"/>
    <n v="989"/>
  </r>
  <r>
    <x v="1"/>
    <x v="12"/>
    <x v="5"/>
    <n v="903"/>
    <n v="905"/>
  </r>
  <r>
    <x v="1"/>
    <x v="12"/>
    <x v="6"/>
    <n v="820"/>
    <n v="838"/>
  </r>
  <r>
    <x v="1"/>
    <x v="12"/>
    <x v="7"/>
    <n v="748"/>
    <n v="789"/>
  </r>
  <r>
    <x v="1"/>
    <x v="12"/>
    <x v="8"/>
    <n v="634"/>
    <n v="694"/>
  </r>
  <r>
    <x v="1"/>
    <x v="12"/>
    <x v="9"/>
    <n v="532"/>
    <n v="597"/>
  </r>
  <r>
    <x v="1"/>
    <x v="12"/>
    <x v="10"/>
    <n v="460"/>
    <n v="509"/>
  </r>
  <r>
    <x v="1"/>
    <x v="12"/>
    <x v="11"/>
    <n v="404"/>
    <n v="431"/>
  </r>
  <r>
    <x v="1"/>
    <x v="12"/>
    <x v="12"/>
    <n v="337"/>
    <n v="353"/>
  </r>
  <r>
    <x v="1"/>
    <x v="12"/>
    <x v="13"/>
    <n v="273"/>
    <n v="281"/>
  </r>
  <r>
    <x v="1"/>
    <x v="12"/>
    <x v="14"/>
    <n v="204"/>
    <n v="212"/>
  </r>
  <r>
    <x v="1"/>
    <x v="12"/>
    <x v="15"/>
    <n v="143"/>
    <n v="150"/>
  </r>
  <r>
    <x v="1"/>
    <x v="12"/>
    <x v="16"/>
    <n v="92"/>
    <n v="100"/>
  </r>
  <r>
    <x v="1"/>
    <x v="12"/>
    <x v="17"/>
    <n v="56"/>
    <n v="63"/>
  </r>
  <r>
    <x v="1"/>
    <x v="12"/>
    <x v="18"/>
    <n v="49"/>
    <n v="56"/>
  </r>
  <r>
    <x v="1"/>
    <x v="13"/>
    <x v="0"/>
    <n v="627"/>
    <n v="597"/>
  </r>
  <r>
    <x v="1"/>
    <x v="13"/>
    <x v="1"/>
    <n v="2477"/>
    <n v="2352"/>
  </r>
  <r>
    <x v="1"/>
    <x v="13"/>
    <x v="2"/>
    <n v="3057"/>
    <n v="2941"/>
  </r>
  <r>
    <x v="1"/>
    <x v="13"/>
    <x v="3"/>
    <n v="2947"/>
    <n v="2855"/>
  </r>
  <r>
    <x v="1"/>
    <x v="13"/>
    <x v="4"/>
    <n v="2789"/>
    <n v="2713"/>
  </r>
  <r>
    <x v="1"/>
    <x v="13"/>
    <x v="5"/>
    <n v="2477"/>
    <n v="2482"/>
  </r>
  <r>
    <x v="1"/>
    <x v="13"/>
    <x v="6"/>
    <n v="2250"/>
    <n v="2297"/>
  </r>
  <r>
    <x v="1"/>
    <x v="13"/>
    <x v="7"/>
    <n v="2037"/>
    <n v="2148"/>
  </r>
  <r>
    <x v="1"/>
    <x v="13"/>
    <x v="8"/>
    <n v="1740"/>
    <n v="1903"/>
  </r>
  <r>
    <x v="1"/>
    <x v="13"/>
    <x v="9"/>
    <n v="1461"/>
    <n v="1639"/>
  </r>
  <r>
    <x v="1"/>
    <x v="13"/>
    <x v="10"/>
    <n v="1262"/>
    <n v="1396"/>
  </r>
  <r>
    <x v="1"/>
    <x v="13"/>
    <x v="11"/>
    <n v="1108"/>
    <n v="1183"/>
  </r>
  <r>
    <x v="1"/>
    <x v="13"/>
    <x v="12"/>
    <n v="925"/>
    <n v="969"/>
  </r>
  <r>
    <x v="1"/>
    <x v="13"/>
    <x v="13"/>
    <n v="748"/>
    <n v="770"/>
  </r>
  <r>
    <x v="1"/>
    <x v="13"/>
    <x v="14"/>
    <n v="561"/>
    <n v="582"/>
  </r>
  <r>
    <x v="1"/>
    <x v="13"/>
    <x v="15"/>
    <n v="392"/>
    <n v="412"/>
  </r>
  <r>
    <x v="1"/>
    <x v="13"/>
    <x v="16"/>
    <n v="253"/>
    <n v="275"/>
  </r>
  <r>
    <x v="1"/>
    <x v="13"/>
    <x v="17"/>
    <n v="154"/>
    <n v="173"/>
  </r>
  <r>
    <x v="1"/>
    <x v="13"/>
    <x v="18"/>
    <n v="135"/>
    <n v="155"/>
  </r>
  <r>
    <x v="1"/>
    <x v="14"/>
    <x v="0"/>
    <n v="336"/>
    <n v="320"/>
  </r>
  <r>
    <x v="1"/>
    <x v="14"/>
    <x v="1"/>
    <n v="1328"/>
    <n v="1260"/>
  </r>
  <r>
    <x v="1"/>
    <x v="14"/>
    <x v="2"/>
    <n v="1639"/>
    <n v="1577"/>
  </r>
  <r>
    <x v="1"/>
    <x v="14"/>
    <x v="3"/>
    <n v="1580"/>
    <n v="1530"/>
  </r>
  <r>
    <x v="1"/>
    <x v="14"/>
    <x v="4"/>
    <n v="1495"/>
    <n v="1454"/>
  </r>
  <r>
    <x v="1"/>
    <x v="14"/>
    <x v="5"/>
    <n v="1328"/>
    <n v="1330"/>
  </r>
  <r>
    <x v="1"/>
    <x v="14"/>
    <x v="6"/>
    <n v="1206"/>
    <n v="1231"/>
  </r>
  <r>
    <x v="1"/>
    <x v="14"/>
    <x v="7"/>
    <n v="1096"/>
    <n v="1156"/>
  </r>
  <r>
    <x v="1"/>
    <x v="14"/>
    <x v="8"/>
    <n v="932"/>
    <n v="1020"/>
  </r>
  <r>
    <x v="1"/>
    <x v="14"/>
    <x v="9"/>
    <n v="783"/>
    <n v="878"/>
  </r>
  <r>
    <x v="1"/>
    <x v="14"/>
    <x v="10"/>
    <n v="676"/>
    <n v="748"/>
  </r>
  <r>
    <x v="1"/>
    <x v="14"/>
    <x v="11"/>
    <n v="594"/>
    <n v="634"/>
  </r>
  <r>
    <x v="1"/>
    <x v="14"/>
    <x v="12"/>
    <n v="495"/>
    <n v="519"/>
  </r>
  <r>
    <x v="1"/>
    <x v="14"/>
    <x v="13"/>
    <n v="401"/>
    <n v="413"/>
  </r>
  <r>
    <x v="1"/>
    <x v="14"/>
    <x v="14"/>
    <n v="301"/>
    <n v="312"/>
  </r>
  <r>
    <x v="1"/>
    <x v="14"/>
    <x v="15"/>
    <n v="210"/>
    <n v="221"/>
  </r>
  <r>
    <x v="1"/>
    <x v="14"/>
    <x v="16"/>
    <n v="135"/>
    <n v="147"/>
  </r>
  <r>
    <x v="1"/>
    <x v="14"/>
    <x v="17"/>
    <n v="82"/>
    <n v="93"/>
  </r>
  <r>
    <x v="1"/>
    <x v="14"/>
    <x v="18"/>
    <n v="72"/>
    <n v="83"/>
  </r>
  <r>
    <x v="1"/>
    <x v="15"/>
    <x v="0"/>
    <n v="486"/>
    <n v="462"/>
  </r>
  <r>
    <x v="1"/>
    <x v="15"/>
    <x v="1"/>
    <n v="1921"/>
    <n v="1823"/>
  </r>
  <r>
    <x v="1"/>
    <x v="15"/>
    <x v="2"/>
    <n v="2370"/>
    <n v="2281"/>
  </r>
  <r>
    <x v="1"/>
    <x v="15"/>
    <x v="3"/>
    <n v="2285"/>
    <n v="2213"/>
  </r>
  <r>
    <x v="1"/>
    <x v="15"/>
    <x v="4"/>
    <n v="2163"/>
    <n v="2104"/>
  </r>
  <r>
    <x v="1"/>
    <x v="15"/>
    <x v="5"/>
    <n v="1921"/>
    <n v="1924"/>
  </r>
  <r>
    <x v="1"/>
    <x v="15"/>
    <x v="6"/>
    <n v="1744"/>
    <n v="1781"/>
  </r>
  <r>
    <x v="1"/>
    <x v="15"/>
    <x v="7"/>
    <n v="1580"/>
    <n v="1670"/>
  </r>
  <r>
    <x v="1"/>
    <x v="15"/>
    <x v="8"/>
    <n v="1349"/>
    <n v="1475"/>
  </r>
  <r>
    <x v="1"/>
    <x v="15"/>
    <x v="9"/>
    <n v="1132"/>
    <n v="1271"/>
  </r>
  <r>
    <x v="1"/>
    <x v="15"/>
    <x v="10"/>
    <n v="979"/>
    <n v="1083"/>
  </r>
  <r>
    <x v="1"/>
    <x v="15"/>
    <x v="11"/>
    <n v="859"/>
    <n v="917"/>
  </r>
  <r>
    <x v="1"/>
    <x v="15"/>
    <x v="12"/>
    <n v="717"/>
    <n v="751"/>
  </r>
  <r>
    <x v="1"/>
    <x v="15"/>
    <x v="13"/>
    <n v="580"/>
    <n v="597"/>
  </r>
  <r>
    <x v="1"/>
    <x v="15"/>
    <x v="14"/>
    <n v="435"/>
    <n v="451"/>
  </r>
  <r>
    <x v="1"/>
    <x v="15"/>
    <x v="15"/>
    <n v="304"/>
    <n v="319"/>
  </r>
  <r>
    <x v="1"/>
    <x v="15"/>
    <x v="16"/>
    <n v="196"/>
    <n v="213"/>
  </r>
  <r>
    <x v="1"/>
    <x v="15"/>
    <x v="17"/>
    <n v="119"/>
    <n v="134"/>
  </r>
  <r>
    <x v="1"/>
    <x v="15"/>
    <x v="18"/>
    <n v="105"/>
    <n v="120"/>
  </r>
  <r>
    <x v="1"/>
    <x v="16"/>
    <x v="0"/>
    <n v="41"/>
    <n v="39"/>
  </r>
  <r>
    <x v="1"/>
    <x v="16"/>
    <x v="1"/>
    <n v="165"/>
    <n v="157"/>
  </r>
  <r>
    <x v="1"/>
    <x v="16"/>
    <x v="2"/>
    <n v="204"/>
    <n v="196"/>
  </r>
  <r>
    <x v="1"/>
    <x v="16"/>
    <x v="3"/>
    <n v="196"/>
    <n v="190"/>
  </r>
  <r>
    <x v="1"/>
    <x v="16"/>
    <x v="4"/>
    <n v="186"/>
    <n v="181"/>
  </r>
  <r>
    <x v="1"/>
    <x v="16"/>
    <x v="5"/>
    <n v="165"/>
    <n v="165"/>
  </r>
  <r>
    <x v="1"/>
    <x v="16"/>
    <x v="6"/>
    <n v="150"/>
    <n v="153"/>
  </r>
  <r>
    <x v="1"/>
    <x v="16"/>
    <x v="7"/>
    <n v="143"/>
    <n v="151"/>
  </r>
  <r>
    <x v="1"/>
    <x v="16"/>
    <x v="8"/>
    <n v="116"/>
    <n v="127"/>
  </r>
  <r>
    <x v="1"/>
    <x v="16"/>
    <x v="9"/>
    <n v="97"/>
    <n v="109"/>
  </r>
  <r>
    <x v="1"/>
    <x v="16"/>
    <x v="10"/>
    <n v="84"/>
    <n v="93"/>
  </r>
  <r>
    <x v="1"/>
    <x v="16"/>
    <x v="11"/>
    <n v="74"/>
    <n v="79"/>
  </r>
  <r>
    <x v="1"/>
    <x v="16"/>
    <x v="12"/>
    <n v="61"/>
    <n v="64"/>
  </r>
  <r>
    <x v="1"/>
    <x v="16"/>
    <x v="13"/>
    <n v="49"/>
    <n v="51"/>
  </r>
  <r>
    <x v="1"/>
    <x v="16"/>
    <x v="14"/>
    <n v="37"/>
    <n v="38"/>
  </r>
  <r>
    <x v="1"/>
    <x v="16"/>
    <x v="15"/>
    <n v="26"/>
    <n v="27"/>
  </r>
  <r>
    <x v="1"/>
    <x v="16"/>
    <x v="16"/>
    <n v="16"/>
    <n v="18"/>
  </r>
  <r>
    <x v="1"/>
    <x v="16"/>
    <x v="17"/>
    <n v="10"/>
    <n v="11"/>
  </r>
  <r>
    <x v="1"/>
    <x v="16"/>
    <x v="18"/>
    <n v="9"/>
    <n v="10"/>
  </r>
  <r>
    <x v="1"/>
    <x v="17"/>
    <x v="0"/>
    <n v="171"/>
    <n v="162"/>
  </r>
  <r>
    <x v="1"/>
    <x v="17"/>
    <x v="1"/>
    <n v="675"/>
    <n v="641"/>
  </r>
  <r>
    <x v="1"/>
    <x v="17"/>
    <x v="2"/>
    <n v="833"/>
    <n v="802"/>
  </r>
  <r>
    <x v="1"/>
    <x v="17"/>
    <x v="3"/>
    <n v="803"/>
    <n v="778"/>
  </r>
  <r>
    <x v="1"/>
    <x v="17"/>
    <x v="4"/>
    <n v="760"/>
    <n v="739"/>
  </r>
  <r>
    <x v="1"/>
    <x v="17"/>
    <x v="5"/>
    <n v="675"/>
    <n v="676"/>
  </r>
  <r>
    <x v="1"/>
    <x v="17"/>
    <x v="6"/>
    <n v="613"/>
    <n v="626"/>
  </r>
  <r>
    <x v="1"/>
    <x v="17"/>
    <x v="7"/>
    <n v="558"/>
    <n v="593"/>
  </r>
  <r>
    <x v="1"/>
    <x v="17"/>
    <x v="8"/>
    <n v="474"/>
    <n v="518"/>
  </r>
  <r>
    <x v="1"/>
    <x v="17"/>
    <x v="9"/>
    <n v="398"/>
    <n v="446"/>
  </r>
  <r>
    <x v="1"/>
    <x v="17"/>
    <x v="10"/>
    <n v="344"/>
    <n v="380"/>
  </r>
  <r>
    <x v="1"/>
    <x v="17"/>
    <x v="11"/>
    <n v="302"/>
    <n v="322"/>
  </r>
  <r>
    <x v="1"/>
    <x v="17"/>
    <x v="12"/>
    <n v="252"/>
    <n v="264"/>
  </r>
  <r>
    <x v="1"/>
    <x v="17"/>
    <x v="13"/>
    <n v="204"/>
    <n v="210"/>
  </r>
  <r>
    <x v="1"/>
    <x v="17"/>
    <x v="14"/>
    <n v="153"/>
    <n v="158"/>
  </r>
  <r>
    <x v="1"/>
    <x v="17"/>
    <x v="15"/>
    <n v="107"/>
    <n v="112"/>
  </r>
  <r>
    <x v="1"/>
    <x v="17"/>
    <x v="16"/>
    <n v="69"/>
    <n v="74"/>
  </r>
  <r>
    <x v="1"/>
    <x v="17"/>
    <x v="17"/>
    <n v="42"/>
    <n v="47"/>
  </r>
  <r>
    <x v="1"/>
    <x v="17"/>
    <x v="18"/>
    <n v="37"/>
    <n v="42"/>
  </r>
  <r>
    <x v="1"/>
    <x v="18"/>
    <x v="0"/>
    <n v="212"/>
    <n v="202"/>
  </r>
  <r>
    <x v="1"/>
    <x v="18"/>
    <x v="1"/>
    <n v="840"/>
    <n v="797"/>
  </r>
  <r>
    <x v="1"/>
    <x v="18"/>
    <x v="2"/>
    <n v="1036"/>
    <n v="997"/>
  </r>
  <r>
    <x v="1"/>
    <x v="18"/>
    <x v="3"/>
    <n v="999"/>
    <n v="967"/>
  </r>
  <r>
    <x v="1"/>
    <x v="18"/>
    <x v="4"/>
    <n v="945"/>
    <n v="920"/>
  </r>
  <r>
    <x v="1"/>
    <x v="18"/>
    <x v="5"/>
    <n v="840"/>
    <n v="841"/>
  </r>
  <r>
    <x v="1"/>
    <x v="18"/>
    <x v="6"/>
    <n v="762"/>
    <n v="779"/>
  </r>
  <r>
    <x v="1"/>
    <x v="18"/>
    <x v="7"/>
    <n v="697"/>
    <n v="734"/>
  </r>
  <r>
    <x v="1"/>
    <x v="18"/>
    <x v="8"/>
    <n v="589"/>
    <n v="645"/>
  </r>
  <r>
    <x v="1"/>
    <x v="18"/>
    <x v="9"/>
    <n v="495"/>
    <n v="555"/>
  </r>
  <r>
    <x v="1"/>
    <x v="18"/>
    <x v="10"/>
    <n v="428"/>
    <n v="473"/>
  </r>
  <r>
    <x v="1"/>
    <x v="18"/>
    <x v="11"/>
    <n v="375"/>
    <n v="401"/>
  </r>
  <r>
    <x v="1"/>
    <x v="18"/>
    <x v="12"/>
    <n v="313"/>
    <n v="328"/>
  </r>
  <r>
    <x v="1"/>
    <x v="18"/>
    <x v="13"/>
    <n v="253"/>
    <n v="261"/>
  </r>
  <r>
    <x v="1"/>
    <x v="18"/>
    <x v="14"/>
    <n v="190"/>
    <n v="197"/>
  </r>
  <r>
    <x v="1"/>
    <x v="18"/>
    <x v="15"/>
    <n v="133"/>
    <n v="139"/>
  </r>
  <r>
    <x v="1"/>
    <x v="18"/>
    <x v="16"/>
    <n v="85"/>
    <n v="93"/>
  </r>
  <r>
    <x v="1"/>
    <x v="18"/>
    <x v="17"/>
    <n v="52"/>
    <n v="58"/>
  </r>
  <r>
    <x v="1"/>
    <x v="18"/>
    <x v="18"/>
    <n v="46"/>
    <n v="52"/>
  </r>
  <r>
    <x v="1"/>
    <x v="19"/>
    <x v="0"/>
    <n v="990"/>
    <n v="942"/>
  </r>
  <r>
    <x v="1"/>
    <x v="19"/>
    <x v="1"/>
    <n v="3909"/>
    <n v="3711"/>
  </r>
  <r>
    <x v="1"/>
    <x v="19"/>
    <x v="2"/>
    <n v="4824"/>
    <n v="4641"/>
  </r>
  <r>
    <x v="1"/>
    <x v="19"/>
    <x v="3"/>
    <n v="4650"/>
    <n v="4504"/>
  </r>
  <r>
    <x v="1"/>
    <x v="19"/>
    <x v="4"/>
    <n v="4401"/>
    <n v="4281"/>
  </r>
  <r>
    <x v="1"/>
    <x v="19"/>
    <x v="5"/>
    <n v="3909"/>
    <n v="3916"/>
  </r>
  <r>
    <x v="1"/>
    <x v="19"/>
    <x v="6"/>
    <n v="3550"/>
    <n v="3625"/>
  </r>
  <r>
    <x v="1"/>
    <x v="19"/>
    <x v="7"/>
    <n v="3205"/>
    <n v="3382"/>
  </r>
  <r>
    <x v="1"/>
    <x v="19"/>
    <x v="8"/>
    <n v="2745"/>
    <n v="3003"/>
  </r>
  <r>
    <x v="1"/>
    <x v="19"/>
    <x v="9"/>
    <n v="2305"/>
    <n v="2586"/>
  </r>
  <r>
    <x v="1"/>
    <x v="19"/>
    <x v="10"/>
    <n v="1992"/>
    <n v="2203"/>
  </r>
  <r>
    <x v="1"/>
    <x v="19"/>
    <x v="11"/>
    <n v="1749"/>
    <n v="1866"/>
  </r>
  <r>
    <x v="1"/>
    <x v="19"/>
    <x v="12"/>
    <n v="1459"/>
    <n v="1530"/>
  </r>
  <r>
    <x v="1"/>
    <x v="19"/>
    <x v="13"/>
    <n v="1181"/>
    <n v="1216"/>
  </r>
  <r>
    <x v="1"/>
    <x v="19"/>
    <x v="14"/>
    <n v="886"/>
    <n v="919"/>
  </r>
  <r>
    <x v="1"/>
    <x v="19"/>
    <x v="15"/>
    <n v="619"/>
    <n v="650"/>
  </r>
  <r>
    <x v="1"/>
    <x v="19"/>
    <x v="16"/>
    <n v="399"/>
    <n v="433"/>
  </r>
  <r>
    <x v="1"/>
    <x v="19"/>
    <x v="17"/>
    <n v="243"/>
    <n v="274"/>
  </r>
  <r>
    <x v="1"/>
    <x v="19"/>
    <x v="18"/>
    <n v="214"/>
    <n v="245"/>
  </r>
  <r>
    <x v="1"/>
    <x v="20"/>
    <x v="0"/>
    <n v="132"/>
    <n v="126"/>
  </r>
  <r>
    <x v="1"/>
    <x v="20"/>
    <x v="1"/>
    <n v="524"/>
    <n v="497"/>
  </r>
  <r>
    <x v="1"/>
    <x v="20"/>
    <x v="2"/>
    <n v="647"/>
    <n v="622"/>
  </r>
  <r>
    <x v="1"/>
    <x v="20"/>
    <x v="3"/>
    <n v="623"/>
    <n v="604"/>
  </r>
  <r>
    <x v="1"/>
    <x v="20"/>
    <x v="4"/>
    <n v="590"/>
    <n v="574"/>
  </r>
  <r>
    <x v="1"/>
    <x v="20"/>
    <x v="5"/>
    <n v="524"/>
    <n v="525"/>
  </r>
  <r>
    <x v="1"/>
    <x v="20"/>
    <x v="6"/>
    <n v="476"/>
    <n v="486"/>
  </r>
  <r>
    <x v="1"/>
    <x v="20"/>
    <x v="7"/>
    <n v="437"/>
    <n v="462"/>
  </r>
  <r>
    <x v="1"/>
    <x v="20"/>
    <x v="8"/>
    <n v="368"/>
    <n v="402"/>
  </r>
  <r>
    <x v="1"/>
    <x v="20"/>
    <x v="9"/>
    <n v="309"/>
    <n v="346"/>
  </r>
  <r>
    <x v="1"/>
    <x v="20"/>
    <x v="10"/>
    <n v="267"/>
    <n v="295"/>
  </r>
  <r>
    <x v="1"/>
    <x v="20"/>
    <x v="11"/>
    <n v="234"/>
    <n v="250"/>
  </r>
  <r>
    <x v="1"/>
    <x v="20"/>
    <x v="12"/>
    <n v="195"/>
    <n v="205"/>
  </r>
  <r>
    <x v="1"/>
    <x v="20"/>
    <x v="13"/>
    <n v="158"/>
    <n v="163"/>
  </r>
  <r>
    <x v="1"/>
    <x v="20"/>
    <x v="14"/>
    <n v="118"/>
    <n v="123"/>
  </r>
  <r>
    <x v="1"/>
    <x v="20"/>
    <x v="15"/>
    <n v="83"/>
    <n v="87"/>
  </r>
  <r>
    <x v="1"/>
    <x v="20"/>
    <x v="16"/>
    <n v="53"/>
    <n v="58"/>
  </r>
  <r>
    <x v="1"/>
    <x v="20"/>
    <x v="17"/>
    <n v="32"/>
    <n v="36"/>
  </r>
  <r>
    <x v="1"/>
    <x v="20"/>
    <x v="18"/>
    <n v="28"/>
    <n v="32"/>
  </r>
  <r>
    <x v="1"/>
    <x v="21"/>
    <x v="0"/>
    <n v="72"/>
    <n v="69"/>
  </r>
  <r>
    <x v="1"/>
    <x v="21"/>
    <x v="1"/>
    <n v="286"/>
    <n v="271"/>
  </r>
  <r>
    <x v="1"/>
    <x v="21"/>
    <x v="2"/>
    <n v="353"/>
    <n v="340"/>
  </r>
  <r>
    <x v="1"/>
    <x v="21"/>
    <x v="3"/>
    <n v="340"/>
    <n v="329"/>
  </r>
  <r>
    <x v="1"/>
    <x v="21"/>
    <x v="4"/>
    <n v="322"/>
    <n v="313"/>
  </r>
  <r>
    <x v="1"/>
    <x v="21"/>
    <x v="5"/>
    <n v="286"/>
    <n v="286"/>
  </r>
  <r>
    <x v="1"/>
    <x v="21"/>
    <x v="6"/>
    <n v="260"/>
    <n v="265"/>
  </r>
  <r>
    <x v="1"/>
    <x v="21"/>
    <x v="7"/>
    <n v="244"/>
    <n v="257"/>
  </r>
  <r>
    <x v="1"/>
    <x v="21"/>
    <x v="8"/>
    <n v="201"/>
    <n v="219"/>
  </r>
  <r>
    <x v="1"/>
    <x v="21"/>
    <x v="9"/>
    <n v="168"/>
    <n v="189"/>
  </r>
  <r>
    <x v="1"/>
    <x v="21"/>
    <x v="10"/>
    <n v="145"/>
    <n v="161"/>
  </r>
  <r>
    <x v="1"/>
    <x v="21"/>
    <x v="11"/>
    <n v="128"/>
    <n v="136"/>
  </r>
  <r>
    <x v="1"/>
    <x v="21"/>
    <x v="12"/>
    <n v="106"/>
    <n v="112"/>
  </r>
  <r>
    <x v="1"/>
    <x v="21"/>
    <x v="13"/>
    <n v="86"/>
    <n v="89"/>
  </r>
  <r>
    <x v="1"/>
    <x v="21"/>
    <x v="14"/>
    <n v="64"/>
    <n v="67"/>
  </r>
  <r>
    <x v="1"/>
    <x v="21"/>
    <x v="15"/>
    <n v="45"/>
    <n v="47"/>
  </r>
  <r>
    <x v="1"/>
    <x v="21"/>
    <x v="16"/>
    <n v="29"/>
    <n v="31"/>
  </r>
  <r>
    <x v="1"/>
    <x v="21"/>
    <x v="17"/>
    <n v="17"/>
    <n v="20"/>
  </r>
  <r>
    <x v="1"/>
    <x v="21"/>
    <x v="18"/>
    <n v="15"/>
    <n v="17"/>
  </r>
  <r>
    <x v="1"/>
    <x v="22"/>
    <x v="0"/>
    <n v="460"/>
    <n v="437"/>
  </r>
  <r>
    <x v="1"/>
    <x v="22"/>
    <x v="1"/>
    <n v="1816"/>
    <n v="1724"/>
  </r>
  <r>
    <x v="1"/>
    <x v="22"/>
    <x v="2"/>
    <n v="2241"/>
    <n v="2156"/>
  </r>
  <r>
    <x v="1"/>
    <x v="22"/>
    <x v="3"/>
    <n v="2160"/>
    <n v="2092"/>
  </r>
  <r>
    <x v="1"/>
    <x v="22"/>
    <x v="4"/>
    <n v="2044"/>
    <n v="1989"/>
  </r>
  <r>
    <x v="1"/>
    <x v="22"/>
    <x v="5"/>
    <n v="1816"/>
    <n v="1819"/>
  </r>
  <r>
    <x v="1"/>
    <x v="22"/>
    <x v="6"/>
    <n v="1649"/>
    <n v="1684"/>
  </r>
  <r>
    <x v="1"/>
    <x v="22"/>
    <x v="7"/>
    <n v="1493"/>
    <n v="1575"/>
  </r>
  <r>
    <x v="1"/>
    <x v="22"/>
    <x v="8"/>
    <n v="1275"/>
    <n v="1395"/>
  </r>
  <r>
    <x v="1"/>
    <x v="22"/>
    <x v="9"/>
    <n v="1070"/>
    <n v="1201"/>
  </r>
  <r>
    <x v="1"/>
    <x v="22"/>
    <x v="10"/>
    <n v="925"/>
    <n v="1023"/>
  </r>
  <r>
    <x v="1"/>
    <x v="22"/>
    <x v="11"/>
    <n v="812"/>
    <n v="867"/>
  </r>
  <r>
    <x v="1"/>
    <x v="22"/>
    <x v="12"/>
    <n v="678"/>
    <n v="710"/>
  </r>
  <r>
    <x v="1"/>
    <x v="22"/>
    <x v="13"/>
    <n v="548"/>
    <n v="564"/>
  </r>
  <r>
    <x v="1"/>
    <x v="22"/>
    <x v="14"/>
    <n v="411"/>
    <n v="427"/>
  </r>
  <r>
    <x v="1"/>
    <x v="22"/>
    <x v="15"/>
    <n v="287"/>
    <n v="302"/>
  </r>
  <r>
    <x v="1"/>
    <x v="22"/>
    <x v="16"/>
    <n v="185"/>
    <n v="201"/>
  </r>
  <r>
    <x v="1"/>
    <x v="22"/>
    <x v="17"/>
    <n v="113"/>
    <n v="127"/>
  </r>
  <r>
    <x v="1"/>
    <x v="22"/>
    <x v="18"/>
    <n v="99"/>
    <n v="114"/>
  </r>
  <r>
    <x v="1"/>
    <x v="23"/>
    <x v="0"/>
    <n v="1084"/>
    <n v="1031"/>
  </r>
  <r>
    <x v="1"/>
    <x v="23"/>
    <x v="1"/>
    <n v="4282"/>
    <n v="4064"/>
  </r>
  <r>
    <x v="1"/>
    <x v="23"/>
    <x v="2"/>
    <n v="5284"/>
    <n v="5084"/>
  </r>
  <r>
    <x v="1"/>
    <x v="23"/>
    <x v="3"/>
    <n v="5094"/>
    <n v="4934"/>
  </r>
  <r>
    <x v="1"/>
    <x v="23"/>
    <x v="4"/>
    <n v="4821"/>
    <n v="4690"/>
  </r>
  <r>
    <x v="1"/>
    <x v="23"/>
    <x v="5"/>
    <n v="4282"/>
    <n v="4290"/>
  </r>
  <r>
    <x v="1"/>
    <x v="23"/>
    <x v="6"/>
    <n v="3888"/>
    <n v="3971"/>
  </r>
  <r>
    <x v="1"/>
    <x v="23"/>
    <x v="7"/>
    <n v="3513"/>
    <n v="3705"/>
  </r>
  <r>
    <x v="1"/>
    <x v="23"/>
    <x v="8"/>
    <n v="3007"/>
    <n v="3289"/>
  </r>
  <r>
    <x v="1"/>
    <x v="23"/>
    <x v="9"/>
    <n v="2524"/>
    <n v="2832"/>
  </r>
  <r>
    <x v="1"/>
    <x v="23"/>
    <x v="10"/>
    <n v="2182"/>
    <n v="2413"/>
  </r>
  <r>
    <x v="1"/>
    <x v="23"/>
    <x v="11"/>
    <n v="1915"/>
    <n v="2045"/>
  </r>
  <r>
    <x v="1"/>
    <x v="23"/>
    <x v="12"/>
    <n v="1598"/>
    <n v="1676"/>
  </r>
  <r>
    <x v="1"/>
    <x v="23"/>
    <x v="13"/>
    <n v="1294"/>
    <n v="1332"/>
  </r>
  <r>
    <x v="1"/>
    <x v="23"/>
    <x v="14"/>
    <n v="970"/>
    <n v="1006"/>
  </r>
  <r>
    <x v="1"/>
    <x v="23"/>
    <x v="15"/>
    <n v="678"/>
    <n v="712"/>
  </r>
  <r>
    <x v="1"/>
    <x v="23"/>
    <x v="16"/>
    <n v="437"/>
    <n v="475"/>
  </r>
  <r>
    <x v="1"/>
    <x v="23"/>
    <x v="17"/>
    <n v="266"/>
    <n v="300"/>
  </r>
  <r>
    <x v="1"/>
    <x v="23"/>
    <x v="18"/>
    <n v="234"/>
    <n v="268"/>
  </r>
  <r>
    <x v="1"/>
    <x v="24"/>
    <x v="0"/>
    <n v="59"/>
    <n v="56"/>
  </r>
  <r>
    <x v="1"/>
    <x v="24"/>
    <x v="1"/>
    <n v="236"/>
    <n v="224"/>
  </r>
  <r>
    <x v="1"/>
    <x v="24"/>
    <x v="2"/>
    <n v="291"/>
    <n v="280"/>
  </r>
  <r>
    <x v="1"/>
    <x v="24"/>
    <x v="3"/>
    <n v="280"/>
    <n v="271"/>
  </r>
  <r>
    <x v="1"/>
    <x v="24"/>
    <x v="4"/>
    <n v="265"/>
    <n v="258"/>
  </r>
  <r>
    <x v="1"/>
    <x v="24"/>
    <x v="5"/>
    <n v="236"/>
    <n v="236"/>
  </r>
  <r>
    <x v="1"/>
    <x v="24"/>
    <x v="6"/>
    <n v="214"/>
    <n v="218"/>
  </r>
  <r>
    <x v="1"/>
    <x v="24"/>
    <x v="7"/>
    <n v="201"/>
    <n v="212"/>
  </r>
  <r>
    <x v="1"/>
    <x v="24"/>
    <x v="8"/>
    <n v="165"/>
    <n v="181"/>
  </r>
  <r>
    <x v="1"/>
    <x v="24"/>
    <x v="9"/>
    <n v="139"/>
    <n v="156"/>
  </r>
  <r>
    <x v="1"/>
    <x v="24"/>
    <x v="10"/>
    <n v="120"/>
    <n v="133"/>
  </r>
  <r>
    <x v="1"/>
    <x v="24"/>
    <x v="11"/>
    <n v="105"/>
    <n v="112"/>
  </r>
  <r>
    <x v="1"/>
    <x v="24"/>
    <x v="12"/>
    <n v="88"/>
    <n v="92"/>
  </r>
  <r>
    <x v="1"/>
    <x v="24"/>
    <x v="13"/>
    <n v="71"/>
    <n v="73"/>
  </r>
  <r>
    <x v="1"/>
    <x v="24"/>
    <x v="14"/>
    <n v="53"/>
    <n v="55"/>
  </r>
  <r>
    <x v="1"/>
    <x v="24"/>
    <x v="15"/>
    <n v="37"/>
    <n v="39"/>
  </r>
  <r>
    <x v="1"/>
    <x v="24"/>
    <x v="16"/>
    <n v="24"/>
    <n v="26"/>
  </r>
  <r>
    <x v="1"/>
    <x v="24"/>
    <x v="17"/>
    <n v="14"/>
    <n v="16"/>
  </r>
  <r>
    <x v="1"/>
    <x v="24"/>
    <x v="18"/>
    <n v="12"/>
    <n v="14"/>
  </r>
  <r>
    <x v="1"/>
    <x v="25"/>
    <x v="0"/>
    <n v="52"/>
    <n v="49"/>
  </r>
  <r>
    <x v="1"/>
    <x v="25"/>
    <x v="1"/>
    <n v="207"/>
    <n v="196"/>
  </r>
  <r>
    <x v="1"/>
    <x v="25"/>
    <x v="2"/>
    <n v="255"/>
    <n v="245"/>
  </r>
  <r>
    <x v="1"/>
    <x v="25"/>
    <x v="3"/>
    <n v="246"/>
    <n v="238"/>
  </r>
  <r>
    <x v="1"/>
    <x v="25"/>
    <x v="4"/>
    <n v="233"/>
    <n v="226"/>
  </r>
  <r>
    <x v="1"/>
    <x v="25"/>
    <x v="5"/>
    <n v="207"/>
    <n v="207"/>
  </r>
  <r>
    <x v="1"/>
    <x v="25"/>
    <x v="6"/>
    <n v="188"/>
    <n v="192"/>
  </r>
  <r>
    <x v="1"/>
    <x v="25"/>
    <x v="7"/>
    <n v="178"/>
    <n v="189"/>
  </r>
  <r>
    <x v="1"/>
    <x v="25"/>
    <x v="8"/>
    <n v="145"/>
    <n v="159"/>
  </r>
  <r>
    <x v="1"/>
    <x v="25"/>
    <x v="9"/>
    <n v="122"/>
    <n v="137"/>
  </r>
  <r>
    <x v="1"/>
    <x v="25"/>
    <x v="10"/>
    <n v="105"/>
    <n v="116"/>
  </r>
  <r>
    <x v="1"/>
    <x v="25"/>
    <x v="11"/>
    <n v="92"/>
    <n v="98"/>
  </r>
  <r>
    <x v="1"/>
    <x v="25"/>
    <x v="12"/>
    <n v="77"/>
    <n v="81"/>
  </r>
  <r>
    <x v="1"/>
    <x v="25"/>
    <x v="13"/>
    <n v="62"/>
    <n v="64"/>
  </r>
  <r>
    <x v="1"/>
    <x v="25"/>
    <x v="14"/>
    <n v="46"/>
    <n v="48"/>
  </r>
  <r>
    <x v="1"/>
    <x v="25"/>
    <x v="15"/>
    <n v="32"/>
    <n v="34"/>
  </r>
  <r>
    <x v="1"/>
    <x v="25"/>
    <x v="16"/>
    <n v="21"/>
    <n v="22"/>
  </r>
  <r>
    <x v="1"/>
    <x v="25"/>
    <x v="17"/>
    <n v="12"/>
    <n v="14"/>
  </r>
  <r>
    <x v="1"/>
    <x v="25"/>
    <x v="18"/>
    <n v="11"/>
    <n v="13"/>
  </r>
  <r>
    <x v="1"/>
    <x v="26"/>
    <x v="0"/>
    <n v="357"/>
    <n v="339"/>
  </r>
  <r>
    <x v="1"/>
    <x v="26"/>
    <x v="1"/>
    <n v="1410"/>
    <n v="1338"/>
  </r>
  <r>
    <x v="1"/>
    <x v="26"/>
    <x v="2"/>
    <n v="1740"/>
    <n v="1674"/>
  </r>
  <r>
    <x v="1"/>
    <x v="26"/>
    <x v="3"/>
    <n v="1677"/>
    <n v="1625"/>
  </r>
  <r>
    <x v="1"/>
    <x v="26"/>
    <x v="4"/>
    <n v="1587"/>
    <n v="1544"/>
  </r>
  <r>
    <x v="1"/>
    <x v="26"/>
    <x v="5"/>
    <n v="1410"/>
    <n v="1412"/>
  </r>
  <r>
    <x v="1"/>
    <x v="26"/>
    <x v="6"/>
    <n v="1280"/>
    <n v="1307"/>
  </r>
  <r>
    <x v="1"/>
    <x v="26"/>
    <x v="7"/>
    <n v="1163"/>
    <n v="1228"/>
  </r>
  <r>
    <x v="1"/>
    <x v="26"/>
    <x v="8"/>
    <n v="990"/>
    <n v="1083"/>
  </r>
  <r>
    <x v="1"/>
    <x v="26"/>
    <x v="9"/>
    <n v="831"/>
    <n v="933"/>
  </r>
  <r>
    <x v="1"/>
    <x v="26"/>
    <x v="10"/>
    <n v="718"/>
    <n v="795"/>
  </r>
  <r>
    <x v="1"/>
    <x v="26"/>
    <x v="11"/>
    <n v="630"/>
    <n v="673"/>
  </r>
  <r>
    <x v="1"/>
    <x v="26"/>
    <x v="12"/>
    <n v="526"/>
    <n v="551"/>
  </r>
  <r>
    <x v="1"/>
    <x v="26"/>
    <x v="13"/>
    <n v="426"/>
    <n v="438"/>
  </r>
  <r>
    <x v="1"/>
    <x v="26"/>
    <x v="14"/>
    <n v="319"/>
    <n v="331"/>
  </r>
  <r>
    <x v="1"/>
    <x v="26"/>
    <x v="15"/>
    <n v="223"/>
    <n v="234"/>
  </r>
  <r>
    <x v="1"/>
    <x v="26"/>
    <x v="16"/>
    <n v="144"/>
    <n v="156"/>
  </r>
  <r>
    <x v="1"/>
    <x v="26"/>
    <x v="17"/>
    <n v="87"/>
    <n v="98"/>
  </r>
  <r>
    <x v="1"/>
    <x v="26"/>
    <x v="18"/>
    <n v="77"/>
    <n v="88"/>
  </r>
  <r>
    <x v="1"/>
    <x v="27"/>
    <x v="0"/>
    <n v="1332"/>
    <n v="1267"/>
  </r>
  <r>
    <x v="1"/>
    <x v="27"/>
    <x v="1"/>
    <n v="5261"/>
    <n v="4994"/>
  </r>
  <r>
    <x v="1"/>
    <x v="27"/>
    <x v="2"/>
    <n v="6493"/>
    <n v="6247"/>
  </r>
  <r>
    <x v="1"/>
    <x v="27"/>
    <x v="3"/>
    <n v="6259"/>
    <n v="6062"/>
  </r>
  <r>
    <x v="1"/>
    <x v="27"/>
    <x v="4"/>
    <n v="5924"/>
    <n v="5763"/>
  </r>
  <r>
    <x v="1"/>
    <x v="27"/>
    <x v="5"/>
    <n v="5261"/>
    <n v="5271"/>
  </r>
  <r>
    <x v="1"/>
    <x v="27"/>
    <x v="6"/>
    <n v="4778"/>
    <n v="4879"/>
  </r>
  <r>
    <x v="1"/>
    <x v="27"/>
    <x v="7"/>
    <n v="4312"/>
    <n v="4551"/>
  </r>
  <r>
    <x v="1"/>
    <x v="27"/>
    <x v="8"/>
    <n v="3694"/>
    <n v="4041"/>
  </r>
  <r>
    <x v="1"/>
    <x v="27"/>
    <x v="9"/>
    <n v="3102"/>
    <n v="3480"/>
  </r>
  <r>
    <x v="1"/>
    <x v="27"/>
    <x v="10"/>
    <n v="2681"/>
    <n v="2966"/>
  </r>
  <r>
    <x v="1"/>
    <x v="27"/>
    <x v="11"/>
    <n v="2354"/>
    <n v="2512"/>
  </r>
  <r>
    <x v="1"/>
    <x v="27"/>
    <x v="12"/>
    <n v="1964"/>
    <n v="2059"/>
  </r>
  <r>
    <x v="1"/>
    <x v="27"/>
    <x v="13"/>
    <n v="1590"/>
    <n v="1636"/>
  </r>
  <r>
    <x v="1"/>
    <x v="27"/>
    <x v="14"/>
    <n v="1192"/>
    <n v="1237"/>
  </r>
  <r>
    <x v="1"/>
    <x v="27"/>
    <x v="15"/>
    <n v="834"/>
    <n v="876"/>
  </r>
  <r>
    <x v="1"/>
    <x v="27"/>
    <x v="16"/>
    <n v="537"/>
    <n v="584"/>
  </r>
  <r>
    <x v="1"/>
    <x v="27"/>
    <x v="17"/>
    <n v="327"/>
    <n v="368"/>
  </r>
  <r>
    <x v="1"/>
    <x v="27"/>
    <x v="18"/>
    <n v="288"/>
    <n v="330"/>
  </r>
  <r>
    <x v="1"/>
    <x v="28"/>
    <x v="0"/>
    <n v="855"/>
    <n v="813"/>
  </r>
  <r>
    <x v="1"/>
    <x v="28"/>
    <x v="1"/>
    <n v="3376"/>
    <n v="3204"/>
  </r>
  <r>
    <x v="1"/>
    <x v="28"/>
    <x v="2"/>
    <n v="4166"/>
    <n v="4008"/>
  </r>
  <r>
    <x v="1"/>
    <x v="28"/>
    <x v="3"/>
    <n v="4016"/>
    <n v="3890"/>
  </r>
  <r>
    <x v="1"/>
    <x v="28"/>
    <x v="4"/>
    <n v="3801"/>
    <n v="3697"/>
  </r>
  <r>
    <x v="1"/>
    <x v="28"/>
    <x v="5"/>
    <n v="3376"/>
    <n v="3382"/>
  </r>
  <r>
    <x v="1"/>
    <x v="28"/>
    <x v="6"/>
    <n v="3066"/>
    <n v="3130"/>
  </r>
  <r>
    <x v="1"/>
    <x v="28"/>
    <x v="7"/>
    <n v="2767"/>
    <n v="2921"/>
  </r>
  <r>
    <x v="1"/>
    <x v="28"/>
    <x v="8"/>
    <n v="2370"/>
    <n v="2593"/>
  </r>
  <r>
    <x v="1"/>
    <x v="28"/>
    <x v="9"/>
    <n v="1990"/>
    <n v="2233"/>
  </r>
  <r>
    <x v="1"/>
    <x v="28"/>
    <x v="10"/>
    <n v="1720"/>
    <n v="1903"/>
  </r>
  <r>
    <x v="1"/>
    <x v="28"/>
    <x v="11"/>
    <n v="1510"/>
    <n v="1612"/>
  </r>
  <r>
    <x v="1"/>
    <x v="28"/>
    <x v="12"/>
    <n v="1260"/>
    <n v="1321"/>
  </r>
  <r>
    <x v="1"/>
    <x v="28"/>
    <x v="13"/>
    <n v="1020"/>
    <n v="1050"/>
  </r>
  <r>
    <x v="1"/>
    <x v="28"/>
    <x v="14"/>
    <n v="765"/>
    <n v="793"/>
  </r>
  <r>
    <x v="1"/>
    <x v="28"/>
    <x v="15"/>
    <n v="535"/>
    <n v="562"/>
  </r>
  <r>
    <x v="1"/>
    <x v="28"/>
    <x v="16"/>
    <n v="345"/>
    <n v="374"/>
  </r>
  <r>
    <x v="1"/>
    <x v="28"/>
    <x v="17"/>
    <n v="210"/>
    <n v="236"/>
  </r>
  <r>
    <x v="1"/>
    <x v="28"/>
    <x v="18"/>
    <n v="185"/>
    <n v="212"/>
  </r>
  <r>
    <x v="1"/>
    <x v="29"/>
    <x v="0"/>
    <n v="96"/>
    <n v="91"/>
  </r>
  <r>
    <x v="1"/>
    <x v="29"/>
    <x v="1"/>
    <n v="379"/>
    <n v="360"/>
  </r>
  <r>
    <x v="1"/>
    <x v="29"/>
    <x v="2"/>
    <n v="468"/>
    <n v="450"/>
  </r>
  <r>
    <x v="1"/>
    <x v="29"/>
    <x v="3"/>
    <n v="451"/>
    <n v="437"/>
  </r>
  <r>
    <x v="1"/>
    <x v="29"/>
    <x v="4"/>
    <n v="427"/>
    <n v="415"/>
  </r>
  <r>
    <x v="1"/>
    <x v="29"/>
    <x v="5"/>
    <n v="379"/>
    <n v="380"/>
  </r>
  <r>
    <x v="1"/>
    <x v="29"/>
    <x v="6"/>
    <n v="344"/>
    <n v="352"/>
  </r>
  <r>
    <x v="1"/>
    <x v="29"/>
    <x v="7"/>
    <n v="320"/>
    <n v="335"/>
  </r>
  <r>
    <x v="1"/>
    <x v="29"/>
    <x v="8"/>
    <n v="266"/>
    <n v="291"/>
  </r>
  <r>
    <x v="1"/>
    <x v="29"/>
    <x v="9"/>
    <n v="223"/>
    <n v="251"/>
  </r>
  <r>
    <x v="1"/>
    <x v="29"/>
    <x v="10"/>
    <n v="193"/>
    <n v="214"/>
  </r>
  <r>
    <x v="1"/>
    <x v="29"/>
    <x v="11"/>
    <n v="169"/>
    <n v="181"/>
  </r>
  <r>
    <x v="1"/>
    <x v="29"/>
    <x v="12"/>
    <n v="141"/>
    <n v="148"/>
  </r>
  <r>
    <x v="1"/>
    <x v="29"/>
    <x v="13"/>
    <n v="114"/>
    <n v="118"/>
  </r>
  <r>
    <x v="1"/>
    <x v="29"/>
    <x v="14"/>
    <n v="86"/>
    <n v="89"/>
  </r>
  <r>
    <x v="1"/>
    <x v="29"/>
    <x v="15"/>
    <n v="60"/>
    <n v="63"/>
  </r>
  <r>
    <x v="1"/>
    <x v="29"/>
    <x v="16"/>
    <n v="38"/>
    <n v="42"/>
  </r>
  <r>
    <x v="1"/>
    <x v="29"/>
    <x v="17"/>
    <n v="23"/>
    <n v="26"/>
  </r>
  <r>
    <x v="1"/>
    <x v="29"/>
    <x v="18"/>
    <n v="20"/>
    <n v="23"/>
  </r>
  <r>
    <x v="1"/>
    <x v="30"/>
    <x v="0"/>
    <n v="1613"/>
    <n v="1534"/>
  </r>
  <r>
    <x v="1"/>
    <x v="30"/>
    <x v="1"/>
    <n v="6367"/>
    <n v="6043"/>
  </r>
  <r>
    <x v="1"/>
    <x v="30"/>
    <x v="2"/>
    <n v="7857"/>
    <n v="7559"/>
  </r>
  <r>
    <x v="1"/>
    <x v="30"/>
    <x v="3"/>
    <n v="7574"/>
    <n v="7336"/>
  </r>
  <r>
    <x v="1"/>
    <x v="30"/>
    <x v="4"/>
    <n v="7168"/>
    <n v="6973"/>
  </r>
  <r>
    <x v="1"/>
    <x v="30"/>
    <x v="5"/>
    <n v="6367"/>
    <n v="6378"/>
  </r>
  <r>
    <x v="1"/>
    <x v="30"/>
    <x v="6"/>
    <n v="5782"/>
    <n v="5904"/>
  </r>
  <r>
    <x v="1"/>
    <x v="30"/>
    <x v="7"/>
    <n v="5214"/>
    <n v="5505"/>
  </r>
  <r>
    <x v="1"/>
    <x v="30"/>
    <x v="8"/>
    <n v="4471"/>
    <n v="4890"/>
  </r>
  <r>
    <x v="1"/>
    <x v="30"/>
    <x v="9"/>
    <n v="3754"/>
    <n v="4212"/>
  </r>
  <r>
    <x v="1"/>
    <x v="30"/>
    <x v="10"/>
    <n v="3244"/>
    <n v="3589"/>
  </r>
  <r>
    <x v="1"/>
    <x v="30"/>
    <x v="11"/>
    <n v="2848"/>
    <n v="3040"/>
  </r>
  <r>
    <x v="1"/>
    <x v="30"/>
    <x v="12"/>
    <n v="2377"/>
    <n v="2491"/>
  </r>
  <r>
    <x v="1"/>
    <x v="30"/>
    <x v="13"/>
    <n v="1924"/>
    <n v="1980"/>
  </r>
  <r>
    <x v="1"/>
    <x v="30"/>
    <x v="14"/>
    <n v="1443"/>
    <n v="1497"/>
  </r>
  <r>
    <x v="1"/>
    <x v="30"/>
    <x v="15"/>
    <n v="1009"/>
    <n v="1060"/>
  </r>
  <r>
    <x v="1"/>
    <x v="30"/>
    <x v="16"/>
    <n v="650"/>
    <n v="706"/>
  </r>
  <r>
    <x v="1"/>
    <x v="30"/>
    <x v="17"/>
    <n v="396"/>
    <n v="446"/>
  </r>
  <r>
    <x v="1"/>
    <x v="30"/>
    <x v="18"/>
    <n v="349"/>
    <n v="399"/>
  </r>
  <r>
    <x v="1"/>
    <x v="31"/>
    <x v="0"/>
    <n v="215"/>
    <n v="205"/>
  </r>
  <r>
    <x v="1"/>
    <x v="31"/>
    <x v="1"/>
    <n v="850"/>
    <n v="807"/>
  </r>
  <r>
    <x v="1"/>
    <x v="31"/>
    <x v="2"/>
    <n v="1050"/>
    <n v="1010"/>
  </r>
  <r>
    <x v="1"/>
    <x v="31"/>
    <x v="3"/>
    <n v="1012"/>
    <n v="980"/>
  </r>
  <r>
    <x v="1"/>
    <x v="31"/>
    <x v="4"/>
    <n v="958"/>
    <n v="931"/>
  </r>
  <r>
    <x v="1"/>
    <x v="31"/>
    <x v="5"/>
    <n v="850"/>
    <n v="852"/>
  </r>
  <r>
    <x v="1"/>
    <x v="31"/>
    <x v="6"/>
    <n v="772"/>
    <n v="789"/>
  </r>
  <r>
    <x v="1"/>
    <x v="31"/>
    <x v="7"/>
    <n v="708"/>
    <n v="743"/>
  </r>
  <r>
    <x v="1"/>
    <x v="31"/>
    <x v="8"/>
    <n v="597"/>
    <n v="653"/>
  </r>
  <r>
    <x v="1"/>
    <x v="31"/>
    <x v="9"/>
    <n v="501"/>
    <n v="562"/>
  </r>
  <r>
    <x v="1"/>
    <x v="31"/>
    <x v="10"/>
    <n v="433"/>
    <n v="479"/>
  </r>
  <r>
    <x v="1"/>
    <x v="31"/>
    <x v="11"/>
    <n v="380"/>
    <n v="406"/>
  </r>
  <r>
    <x v="1"/>
    <x v="31"/>
    <x v="12"/>
    <n v="317"/>
    <n v="333"/>
  </r>
  <r>
    <x v="1"/>
    <x v="31"/>
    <x v="13"/>
    <n v="257"/>
    <n v="264"/>
  </r>
  <r>
    <x v="1"/>
    <x v="31"/>
    <x v="14"/>
    <n v="192"/>
    <n v="200"/>
  </r>
  <r>
    <x v="1"/>
    <x v="31"/>
    <x v="15"/>
    <n v="134"/>
    <n v="141"/>
  </r>
  <r>
    <x v="1"/>
    <x v="31"/>
    <x v="16"/>
    <n v="86"/>
    <n v="94"/>
  </r>
  <r>
    <x v="1"/>
    <x v="31"/>
    <x v="17"/>
    <n v="52"/>
    <n v="59"/>
  </r>
  <r>
    <x v="1"/>
    <x v="31"/>
    <x v="18"/>
    <n v="46"/>
    <n v="53"/>
  </r>
  <r>
    <x v="1"/>
    <x v="32"/>
    <x v="0"/>
    <n v="235"/>
    <n v="224"/>
  </r>
  <r>
    <x v="1"/>
    <x v="32"/>
    <x v="1"/>
    <n v="930"/>
    <n v="883"/>
  </r>
  <r>
    <x v="1"/>
    <x v="32"/>
    <x v="2"/>
    <n v="1148"/>
    <n v="1105"/>
  </r>
  <r>
    <x v="1"/>
    <x v="32"/>
    <x v="3"/>
    <n v="1107"/>
    <n v="1072"/>
  </r>
  <r>
    <x v="1"/>
    <x v="32"/>
    <x v="4"/>
    <n v="1047"/>
    <n v="1019"/>
  </r>
  <r>
    <x v="1"/>
    <x v="32"/>
    <x v="5"/>
    <n v="930"/>
    <n v="932"/>
  </r>
  <r>
    <x v="1"/>
    <x v="32"/>
    <x v="6"/>
    <n v="845"/>
    <n v="863"/>
  </r>
  <r>
    <x v="1"/>
    <x v="32"/>
    <x v="7"/>
    <n v="769"/>
    <n v="812"/>
  </r>
  <r>
    <x v="1"/>
    <x v="32"/>
    <x v="8"/>
    <n v="653"/>
    <n v="714"/>
  </r>
  <r>
    <x v="1"/>
    <x v="32"/>
    <x v="9"/>
    <n v="548"/>
    <n v="615"/>
  </r>
  <r>
    <x v="1"/>
    <x v="32"/>
    <x v="10"/>
    <n v="474"/>
    <n v="524"/>
  </r>
  <r>
    <x v="1"/>
    <x v="32"/>
    <x v="11"/>
    <n v="416"/>
    <n v="444"/>
  </r>
  <r>
    <x v="1"/>
    <x v="32"/>
    <x v="12"/>
    <n v="347"/>
    <n v="364"/>
  </r>
  <r>
    <x v="1"/>
    <x v="32"/>
    <x v="13"/>
    <n v="281"/>
    <n v="289"/>
  </r>
  <r>
    <x v="1"/>
    <x v="32"/>
    <x v="14"/>
    <n v="210"/>
    <n v="218"/>
  </r>
  <r>
    <x v="1"/>
    <x v="32"/>
    <x v="15"/>
    <n v="147"/>
    <n v="154"/>
  </r>
  <r>
    <x v="1"/>
    <x v="32"/>
    <x v="16"/>
    <n v="95"/>
    <n v="103"/>
  </r>
  <r>
    <x v="1"/>
    <x v="32"/>
    <x v="17"/>
    <n v="57"/>
    <n v="65"/>
  </r>
  <r>
    <x v="1"/>
    <x v="32"/>
    <x v="18"/>
    <n v="51"/>
    <n v="58"/>
  </r>
  <r>
    <x v="1"/>
    <x v="33"/>
    <x v="0"/>
    <n v="151"/>
    <n v="143"/>
  </r>
  <r>
    <x v="1"/>
    <x v="33"/>
    <x v="1"/>
    <n v="597"/>
    <n v="567"/>
  </r>
  <r>
    <x v="1"/>
    <x v="33"/>
    <x v="2"/>
    <n v="737"/>
    <n v="709"/>
  </r>
  <r>
    <x v="1"/>
    <x v="33"/>
    <x v="3"/>
    <n v="710"/>
    <n v="688"/>
  </r>
  <r>
    <x v="1"/>
    <x v="33"/>
    <x v="4"/>
    <n v="672"/>
    <n v="654"/>
  </r>
  <r>
    <x v="1"/>
    <x v="33"/>
    <x v="5"/>
    <n v="597"/>
    <n v="598"/>
  </r>
  <r>
    <x v="1"/>
    <x v="33"/>
    <x v="6"/>
    <n v="542"/>
    <n v="554"/>
  </r>
  <r>
    <x v="1"/>
    <x v="33"/>
    <x v="7"/>
    <n v="496"/>
    <n v="525"/>
  </r>
  <r>
    <x v="1"/>
    <x v="33"/>
    <x v="8"/>
    <n v="419"/>
    <n v="459"/>
  </r>
  <r>
    <x v="1"/>
    <x v="33"/>
    <x v="9"/>
    <n v="352"/>
    <n v="395"/>
  </r>
  <r>
    <x v="1"/>
    <x v="33"/>
    <x v="10"/>
    <n v="304"/>
    <n v="336"/>
  </r>
  <r>
    <x v="1"/>
    <x v="33"/>
    <x v="11"/>
    <n v="267"/>
    <n v="285"/>
  </r>
  <r>
    <x v="1"/>
    <x v="33"/>
    <x v="12"/>
    <n v="223"/>
    <n v="233"/>
  </r>
  <r>
    <x v="1"/>
    <x v="33"/>
    <x v="13"/>
    <n v="180"/>
    <n v="185"/>
  </r>
  <r>
    <x v="1"/>
    <x v="33"/>
    <x v="14"/>
    <n v="135"/>
    <n v="140"/>
  </r>
  <r>
    <x v="1"/>
    <x v="33"/>
    <x v="15"/>
    <n v="94"/>
    <n v="99"/>
  </r>
  <r>
    <x v="1"/>
    <x v="33"/>
    <x v="16"/>
    <n v="61"/>
    <n v="66"/>
  </r>
  <r>
    <x v="1"/>
    <x v="33"/>
    <x v="17"/>
    <n v="37"/>
    <n v="41"/>
  </r>
  <r>
    <x v="1"/>
    <x v="33"/>
    <x v="18"/>
    <n v="32"/>
    <n v="37"/>
  </r>
  <r>
    <x v="1"/>
    <x v="34"/>
    <x v="0"/>
    <n v="118"/>
    <n v="112"/>
  </r>
  <r>
    <x v="1"/>
    <x v="34"/>
    <x v="1"/>
    <n v="468"/>
    <n v="444"/>
  </r>
  <r>
    <x v="1"/>
    <x v="34"/>
    <x v="2"/>
    <n v="578"/>
    <n v="556"/>
  </r>
  <r>
    <x v="1"/>
    <x v="34"/>
    <x v="3"/>
    <n v="557"/>
    <n v="539"/>
  </r>
  <r>
    <x v="1"/>
    <x v="34"/>
    <x v="4"/>
    <n v="527"/>
    <n v="513"/>
  </r>
  <r>
    <x v="1"/>
    <x v="34"/>
    <x v="5"/>
    <n v="468"/>
    <n v="469"/>
  </r>
  <r>
    <x v="1"/>
    <x v="34"/>
    <x v="6"/>
    <n v="425"/>
    <n v="434"/>
  </r>
  <r>
    <x v="1"/>
    <x v="34"/>
    <x v="7"/>
    <n v="393"/>
    <n v="414"/>
  </r>
  <r>
    <x v="1"/>
    <x v="34"/>
    <x v="8"/>
    <n v="329"/>
    <n v="359"/>
  </r>
  <r>
    <x v="1"/>
    <x v="34"/>
    <x v="9"/>
    <n v="276"/>
    <n v="309"/>
  </r>
  <r>
    <x v="1"/>
    <x v="34"/>
    <x v="10"/>
    <n v="238"/>
    <n v="264"/>
  </r>
  <r>
    <x v="1"/>
    <x v="34"/>
    <x v="11"/>
    <n v="209"/>
    <n v="223"/>
  </r>
  <r>
    <x v="1"/>
    <x v="34"/>
    <x v="12"/>
    <n v="174"/>
    <n v="183"/>
  </r>
  <r>
    <x v="1"/>
    <x v="34"/>
    <x v="13"/>
    <n v="141"/>
    <n v="145"/>
  </r>
  <r>
    <x v="1"/>
    <x v="34"/>
    <x v="14"/>
    <n v="106"/>
    <n v="110"/>
  </r>
  <r>
    <x v="1"/>
    <x v="34"/>
    <x v="15"/>
    <n v="74"/>
    <n v="78"/>
  </r>
  <r>
    <x v="1"/>
    <x v="34"/>
    <x v="16"/>
    <n v="47"/>
    <n v="52"/>
  </r>
  <r>
    <x v="1"/>
    <x v="34"/>
    <x v="17"/>
    <n v="29"/>
    <n v="32"/>
  </r>
  <r>
    <x v="1"/>
    <x v="34"/>
    <x v="18"/>
    <n v="25"/>
    <n v="29"/>
  </r>
  <r>
    <x v="1"/>
    <x v="35"/>
    <x v="0"/>
    <n v="104"/>
    <n v="99"/>
  </r>
  <r>
    <x v="1"/>
    <x v="35"/>
    <x v="1"/>
    <n v="413"/>
    <n v="392"/>
  </r>
  <r>
    <x v="1"/>
    <x v="35"/>
    <x v="2"/>
    <n v="510"/>
    <n v="490"/>
  </r>
  <r>
    <x v="1"/>
    <x v="35"/>
    <x v="3"/>
    <n v="491"/>
    <n v="476"/>
  </r>
  <r>
    <x v="1"/>
    <x v="35"/>
    <x v="4"/>
    <n v="465"/>
    <n v="452"/>
  </r>
  <r>
    <x v="1"/>
    <x v="35"/>
    <x v="5"/>
    <n v="413"/>
    <n v="414"/>
  </r>
  <r>
    <x v="1"/>
    <x v="35"/>
    <x v="6"/>
    <n v="375"/>
    <n v="383"/>
  </r>
  <r>
    <x v="1"/>
    <x v="35"/>
    <x v="7"/>
    <n v="349"/>
    <n v="367"/>
  </r>
  <r>
    <x v="1"/>
    <x v="35"/>
    <x v="8"/>
    <n v="290"/>
    <n v="317"/>
  </r>
  <r>
    <x v="1"/>
    <x v="35"/>
    <x v="9"/>
    <n v="243"/>
    <n v="273"/>
  </r>
  <r>
    <x v="1"/>
    <x v="35"/>
    <x v="10"/>
    <n v="210"/>
    <n v="233"/>
  </r>
  <r>
    <x v="1"/>
    <x v="35"/>
    <x v="11"/>
    <n v="184"/>
    <n v="197"/>
  </r>
  <r>
    <x v="1"/>
    <x v="35"/>
    <x v="12"/>
    <n v="154"/>
    <n v="161"/>
  </r>
  <r>
    <x v="1"/>
    <x v="35"/>
    <x v="13"/>
    <n v="124"/>
    <n v="128"/>
  </r>
  <r>
    <x v="1"/>
    <x v="35"/>
    <x v="14"/>
    <n v="93"/>
    <n v="97"/>
  </r>
  <r>
    <x v="1"/>
    <x v="35"/>
    <x v="15"/>
    <n v="65"/>
    <n v="68"/>
  </r>
  <r>
    <x v="1"/>
    <x v="35"/>
    <x v="16"/>
    <n v="42"/>
    <n v="45"/>
  </r>
  <r>
    <x v="1"/>
    <x v="35"/>
    <x v="17"/>
    <n v="25"/>
    <n v="28"/>
  </r>
  <r>
    <x v="1"/>
    <x v="35"/>
    <x v="18"/>
    <n v="22"/>
    <n v="25"/>
  </r>
  <r>
    <x v="1"/>
    <x v="36"/>
    <x v="0"/>
    <n v="300"/>
    <n v="285"/>
  </r>
  <r>
    <x v="1"/>
    <x v="36"/>
    <x v="1"/>
    <n v="1184"/>
    <n v="1124"/>
  </r>
  <r>
    <x v="1"/>
    <x v="36"/>
    <x v="2"/>
    <n v="1461"/>
    <n v="1406"/>
  </r>
  <r>
    <x v="1"/>
    <x v="36"/>
    <x v="3"/>
    <n v="1409"/>
    <n v="1365"/>
  </r>
  <r>
    <x v="1"/>
    <x v="36"/>
    <x v="4"/>
    <n v="1333"/>
    <n v="1297"/>
  </r>
  <r>
    <x v="1"/>
    <x v="36"/>
    <x v="5"/>
    <n v="1184"/>
    <n v="1186"/>
  </r>
  <r>
    <x v="1"/>
    <x v="36"/>
    <x v="6"/>
    <n v="1075"/>
    <n v="1098"/>
  </r>
  <r>
    <x v="1"/>
    <x v="36"/>
    <x v="7"/>
    <n v="979"/>
    <n v="1031"/>
  </r>
  <r>
    <x v="1"/>
    <x v="36"/>
    <x v="8"/>
    <n v="831"/>
    <n v="910"/>
  </r>
  <r>
    <x v="1"/>
    <x v="36"/>
    <x v="9"/>
    <n v="698"/>
    <n v="783"/>
  </r>
  <r>
    <x v="1"/>
    <x v="36"/>
    <x v="10"/>
    <n v="603"/>
    <n v="667"/>
  </r>
  <r>
    <x v="1"/>
    <x v="36"/>
    <x v="11"/>
    <n v="529"/>
    <n v="565"/>
  </r>
  <r>
    <x v="1"/>
    <x v="36"/>
    <x v="12"/>
    <n v="442"/>
    <n v="463"/>
  </r>
  <r>
    <x v="1"/>
    <x v="36"/>
    <x v="13"/>
    <n v="358"/>
    <n v="368"/>
  </r>
  <r>
    <x v="1"/>
    <x v="36"/>
    <x v="14"/>
    <n v="268"/>
    <n v="278"/>
  </r>
  <r>
    <x v="1"/>
    <x v="36"/>
    <x v="15"/>
    <n v="187"/>
    <n v="197"/>
  </r>
  <r>
    <x v="1"/>
    <x v="36"/>
    <x v="16"/>
    <n v="121"/>
    <n v="131"/>
  </r>
  <r>
    <x v="1"/>
    <x v="36"/>
    <x v="17"/>
    <n v="73"/>
    <n v="83"/>
  </r>
  <r>
    <x v="1"/>
    <x v="36"/>
    <x v="18"/>
    <n v="64"/>
    <n v="74"/>
  </r>
  <r>
    <x v="1"/>
    <x v="37"/>
    <x v="0"/>
    <n v="70"/>
    <n v="66"/>
  </r>
  <r>
    <x v="1"/>
    <x v="37"/>
    <x v="1"/>
    <n v="277"/>
    <n v="263"/>
  </r>
  <r>
    <x v="1"/>
    <x v="37"/>
    <x v="2"/>
    <n v="342"/>
    <n v="329"/>
  </r>
  <r>
    <x v="1"/>
    <x v="37"/>
    <x v="3"/>
    <n v="330"/>
    <n v="319"/>
  </r>
  <r>
    <x v="1"/>
    <x v="37"/>
    <x v="4"/>
    <n v="312"/>
    <n v="304"/>
  </r>
  <r>
    <x v="1"/>
    <x v="37"/>
    <x v="5"/>
    <n v="277"/>
    <n v="278"/>
  </r>
  <r>
    <x v="1"/>
    <x v="37"/>
    <x v="6"/>
    <n v="252"/>
    <n v="257"/>
  </r>
  <r>
    <x v="1"/>
    <x v="37"/>
    <x v="7"/>
    <n v="237"/>
    <n v="249"/>
  </r>
  <r>
    <x v="1"/>
    <x v="37"/>
    <x v="8"/>
    <n v="195"/>
    <n v="213"/>
  </r>
  <r>
    <x v="1"/>
    <x v="37"/>
    <x v="9"/>
    <n v="163"/>
    <n v="183"/>
  </r>
  <r>
    <x v="1"/>
    <x v="37"/>
    <x v="10"/>
    <n v="141"/>
    <n v="156"/>
  </r>
  <r>
    <x v="1"/>
    <x v="37"/>
    <x v="11"/>
    <n v="124"/>
    <n v="132"/>
  </r>
  <r>
    <x v="1"/>
    <x v="37"/>
    <x v="12"/>
    <n v="103"/>
    <n v="108"/>
  </r>
  <r>
    <x v="1"/>
    <x v="37"/>
    <x v="13"/>
    <n v="83"/>
    <n v="86"/>
  </r>
  <r>
    <x v="1"/>
    <x v="37"/>
    <x v="14"/>
    <n v="62"/>
    <n v="65"/>
  </r>
  <r>
    <x v="1"/>
    <x v="37"/>
    <x v="15"/>
    <n v="44"/>
    <n v="46"/>
  </r>
  <r>
    <x v="1"/>
    <x v="37"/>
    <x v="16"/>
    <n v="28"/>
    <n v="30"/>
  </r>
  <r>
    <x v="1"/>
    <x v="37"/>
    <x v="17"/>
    <n v="17"/>
    <n v="19"/>
  </r>
  <r>
    <x v="1"/>
    <x v="37"/>
    <x v="18"/>
    <n v="15"/>
    <n v="17"/>
  </r>
  <r>
    <x v="1"/>
    <x v="38"/>
    <x v="0"/>
    <n v="785"/>
    <n v="747"/>
  </r>
  <r>
    <x v="1"/>
    <x v="38"/>
    <x v="1"/>
    <n v="3100"/>
    <n v="2942"/>
  </r>
  <r>
    <x v="1"/>
    <x v="38"/>
    <x v="2"/>
    <n v="3825"/>
    <n v="3680"/>
  </r>
  <r>
    <x v="1"/>
    <x v="38"/>
    <x v="3"/>
    <n v="3687"/>
    <n v="3572"/>
  </r>
  <r>
    <x v="1"/>
    <x v="38"/>
    <x v="4"/>
    <n v="3490"/>
    <n v="3395"/>
  </r>
  <r>
    <x v="1"/>
    <x v="38"/>
    <x v="5"/>
    <n v="3100"/>
    <n v="3105"/>
  </r>
  <r>
    <x v="1"/>
    <x v="38"/>
    <x v="6"/>
    <n v="2815"/>
    <n v="2874"/>
  </r>
  <r>
    <x v="1"/>
    <x v="38"/>
    <x v="7"/>
    <n v="2547"/>
    <n v="2684"/>
  </r>
  <r>
    <x v="1"/>
    <x v="38"/>
    <x v="8"/>
    <n v="2176"/>
    <n v="2381"/>
  </r>
  <r>
    <x v="1"/>
    <x v="38"/>
    <x v="9"/>
    <n v="1827"/>
    <n v="2050"/>
  </r>
  <r>
    <x v="1"/>
    <x v="38"/>
    <x v="10"/>
    <n v="1579"/>
    <n v="1747"/>
  </r>
  <r>
    <x v="1"/>
    <x v="38"/>
    <x v="11"/>
    <n v="1386"/>
    <n v="1480"/>
  </r>
  <r>
    <x v="1"/>
    <x v="38"/>
    <x v="12"/>
    <n v="1157"/>
    <n v="1213"/>
  </r>
  <r>
    <x v="1"/>
    <x v="38"/>
    <x v="13"/>
    <n v="936"/>
    <n v="964"/>
  </r>
  <r>
    <x v="1"/>
    <x v="38"/>
    <x v="14"/>
    <n v="702"/>
    <n v="728"/>
  </r>
  <r>
    <x v="1"/>
    <x v="38"/>
    <x v="15"/>
    <n v="491"/>
    <n v="516"/>
  </r>
  <r>
    <x v="1"/>
    <x v="38"/>
    <x v="16"/>
    <n v="316"/>
    <n v="344"/>
  </r>
  <r>
    <x v="1"/>
    <x v="38"/>
    <x v="17"/>
    <n v="192"/>
    <n v="217"/>
  </r>
  <r>
    <x v="1"/>
    <x v="38"/>
    <x v="18"/>
    <n v="169"/>
    <n v="194"/>
  </r>
  <r>
    <x v="1"/>
    <x v="39"/>
    <x v="0"/>
    <n v="141"/>
    <n v="134"/>
  </r>
  <r>
    <x v="1"/>
    <x v="39"/>
    <x v="1"/>
    <n v="558"/>
    <n v="529"/>
  </r>
  <r>
    <x v="1"/>
    <x v="39"/>
    <x v="2"/>
    <n v="688"/>
    <n v="662"/>
  </r>
  <r>
    <x v="1"/>
    <x v="39"/>
    <x v="3"/>
    <n v="663"/>
    <n v="642"/>
  </r>
  <r>
    <x v="1"/>
    <x v="39"/>
    <x v="4"/>
    <n v="628"/>
    <n v="611"/>
  </r>
  <r>
    <x v="1"/>
    <x v="39"/>
    <x v="5"/>
    <n v="558"/>
    <n v="559"/>
  </r>
  <r>
    <x v="1"/>
    <x v="39"/>
    <x v="6"/>
    <n v="506"/>
    <n v="517"/>
  </r>
  <r>
    <x v="1"/>
    <x v="39"/>
    <x v="7"/>
    <n v="465"/>
    <n v="490"/>
  </r>
  <r>
    <x v="1"/>
    <x v="39"/>
    <x v="8"/>
    <n v="391"/>
    <n v="428"/>
  </r>
  <r>
    <x v="1"/>
    <x v="39"/>
    <x v="9"/>
    <n v="329"/>
    <n v="369"/>
  </r>
  <r>
    <x v="1"/>
    <x v="39"/>
    <x v="10"/>
    <n v="284"/>
    <n v="314"/>
  </r>
  <r>
    <x v="1"/>
    <x v="39"/>
    <x v="11"/>
    <n v="249"/>
    <n v="266"/>
  </r>
  <r>
    <x v="1"/>
    <x v="39"/>
    <x v="12"/>
    <n v="208"/>
    <n v="218"/>
  </r>
  <r>
    <x v="1"/>
    <x v="39"/>
    <x v="13"/>
    <n v="168"/>
    <n v="173"/>
  </r>
  <r>
    <x v="1"/>
    <x v="39"/>
    <x v="14"/>
    <n v="126"/>
    <n v="131"/>
  </r>
  <r>
    <x v="1"/>
    <x v="39"/>
    <x v="15"/>
    <n v="88"/>
    <n v="92"/>
  </r>
  <r>
    <x v="1"/>
    <x v="39"/>
    <x v="16"/>
    <n v="57"/>
    <n v="61"/>
  </r>
  <r>
    <x v="1"/>
    <x v="39"/>
    <x v="17"/>
    <n v="34"/>
    <n v="39"/>
  </r>
  <r>
    <x v="1"/>
    <x v="39"/>
    <x v="18"/>
    <n v="30"/>
    <n v="35"/>
  </r>
  <r>
    <x v="1"/>
    <x v="40"/>
    <x v="0"/>
    <n v="113"/>
    <n v="107"/>
  </r>
  <r>
    <x v="1"/>
    <x v="40"/>
    <x v="1"/>
    <n v="446"/>
    <n v="424"/>
  </r>
  <r>
    <x v="1"/>
    <x v="40"/>
    <x v="2"/>
    <n v="551"/>
    <n v="530"/>
  </r>
  <r>
    <x v="1"/>
    <x v="40"/>
    <x v="3"/>
    <n v="531"/>
    <n v="514"/>
  </r>
  <r>
    <x v="1"/>
    <x v="40"/>
    <x v="4"/>
    <n v="502"/>
    <n v="489"/>
  </r>
  <r>
    <x v="1"/>
    <x v="40"/>
    <x v="5"/>
    <n v="446"/>
    <n v="447"/>
  </r>
  <r>
    <x v="1"/>
    <x v="40"/>
    <x v="6"/>
    <n v="405"/>
    <n v="414"/>
  </r>
  <r>
    <x v="1"/>
    <x v="40"/>
    <x v="7"/>
    <n v="375"/>
    <n v="393"/>
  </r>
  <r>
    <x v="1"/>
    <x v="40"/>
    <x v="8"/>
    <n v="313"/>
    <n v="343"/>
  </r>
  <r>
    <x v="1"/>
    <x v="40"/>
    <x v="9"/>
    <n v="263"/>
    <n v="295"/>
  </r>
  <r>
    <x v="1"/>
    <x v="40"/>
    <x v="10"/>
    <n v="227"/>
    <n v="251"/>
  </r>
  <r>
    <x v="1"/>
    <x v="40"/>
    <x v="11"/>
    <n v="199"/>
    <n v="213"/>
  </r>
  <r>
    <x v="1"/>
    <x v="40"/>
    <x v="12"/>
    <n v="166"/>
    <n v="174"/>
  </r>
  <r>
    <x v="1"/>
    <x v="40"/>
    <x v="13"/>
    <n v="134"/>
    <n v="138"/>
  </r>
  <r>
    <x v="1"/>
    <x v="40"/>
    <x v="14"/>
    <n v="101"/>
    <n v="105"/>
  </r>
  <r>
    <x v="1"/>
    <x v="40"/>
    <x v="15"/>
    <n v="70"/>
    <n v="74"/>
  </r>
  <r>
    <x v="1"/>
    <x v="40"/>
    <x v="16"/>
    <n v="45"/>
    <n v="49"/>
  </r>
  <r>
    <x v="1"/>
    <x v="40"/>
    <x v="17"/>
    <n v="27"/>
    <n v="31"/>
  </r>
  <r>
    <x v="1"/>
    <x v="40"/>
    <x v="18"/>
    <n v="24"/>
    <n v="28"/>
  </r>
  <r>
    <x v="1"/>
    <x v="41"/>
    <x v="0"/>
    <n v="352"/>
    <n v="335"/>
  </r>
  <r>
    <x v="1"/>
    <x v="41"/>
    <x v="1"/>
    <n v="1392"/>
    <n v="1321"/>
  </r>
  <r>
    <x v="1"/>
    <x v="41"/>
    <x v="2"/>
    <n v="1718"/>
    <n v="1652"/>
  </r>
  <r>
    <x v="1"/>
    <x v="41"/>
    <x v="3"/>
    <n v="1656"/>
    <n v="1604"/>
  </r>
  <r>
    <x v="1"/>
    <x v="41"/>
    <x v="4"/>
    <n v="1567"/>
    <n v="1524"/>
  </r>
  <r>
    <x v="1"/>
    <x v="41"/>
    <x v="5"/>
    <n v="1392"/>
    <n v="1394"/>
  </r>
  <r>
    <x v="1"/>
    <x v="41"/>
    <x v="6"/>
    <n v="1264"/>
    <n v="1291"/>
  </r>
  <r>
    <x v="1"/>
    <x v="41"/>
    <x v="7"/>
    <n v="1148"/>
    <n v="1211"/>
  </r>
  <r>
    <x v="1"/>
    <x v="41"/>
    <x v="8"/>
    <n v="977"/>
    <n v="1069"/>
  </r>
  <r>
    <x v="1"/>
    <x v="41"/>
    <x v="9"/>
    <n v="820"/>
    <n v="921"/>
  </r>
  <r>
    <x v="1"/>
    <x v="41"/>
    <x v="10"/>
    <n v="709"/>
    <n v="784"/>
  </r>
  <r>
    <x v="1"/>
    <x v="41"/>
    <x v="11"/>
    <n v="622"/>
    <n v="664"/>
  </r>
  <r>
    <x v="1"/>
    <x v="41"/>
    <x v="12"/>
    <n v="519"/>
    <n v="544"/>
  </r>
  <r>
    <x v="1"/>
    <x v="41"/>
    <x v="13"/>
    <n v="420"/>
    <n v="433"/>
  </r>
  <r>
    <x v="1"/>
    <x v="41"/>
    <x v="14"/>
    <n v="315"/>
    <n v="327"/>
  </r>
  <r>
    <x v="1"/>
    <x v="41"/>
    <x v="15"/>
    <n v="220"/>
    <n v="231"/>
  </r>
  <r>
    <x v="1"/>
    <x v="41"/>
    <x v="16"/>
    <n v="142"/>
    <n v="154"/>
  </r>
  <r>
    <x v="1"/>
    <x v="41"/>
    <x v="17"/>
    <n v="86"/>
    <n v="97"/>
  </r>
  <r>
    <x v="1"/>
    <x v="41"/>
    <x v="18"/>
    <n v="76"/>
    <n v="87"/>
  </r>
  <r>
    <x v="1"/>
    <x v="42"/>
    <x v="0"/>
    <n v="270"/>
    <n v="257"/>
  </r>
  <r>
    <x v="1"/>
    <x v="42"/>
    <x v="1"/>
    <n v="1069"/>
    <n v="1015"/>
  </r>
  <r>
    <x v="1"/>
    <x v="42"/>
    <x v="2"/>
    <n v="1319"/>
    <n v="1269"/>
  </r>
  <r>
    <x v="1"/>
    <x v="42"/>
    <x v="3"/>
    <n v="1272"/>
    <n v="1232"/>
  </r>
  <r>
    <x v="1"/>
    <x v="42"/>
    <x v="4"/>
    <n v="1204"/>
    <n v="1171"/>
  </r>
  <r>
    <x v="1"/>
    <x v="42"/>
    <x v="5"/>
    <n v="1069"/>
    <n v="1071"/>
  </r>
  <r>
    <x v="1"/>
    <x v="42"/>
    <x v="6"/>
    <n v="971"/>
    <n v="991"/>
  </r>
  <r>
    <x v="1"/>
    <x v="42"/>
    <x v="7"/>
    <n v="883"/>
    <n v="932"/>
  </r>
  <r>
    <x v="1"/>
    <x v="42"/>
    <x v="8"/>
    <n v="750"/>
    <n v="821"/>
  </r>
  <r>
    <x v="1"/>
    <x v="42"/>
    <x v="9"/>
    <n v="630"/>
    <n v="707"/>
  </r>
  <r>
    <x v="1"/>
    <x v="42"/>
    <x v="10"/>
    <n v="544"/>
    <n v="602"/>
  </r>
  <r>
    <x v="1"/>
    <x v="42"/>
    <x v="11"/>
    <n v="478"/>
    <n v="510"/>
  </r>
  <r>
    <x v="1"/>
    <x v="42"/>
    <x v="12"/>
    <n v="399"/>
    <n v="418"/>
  </r>
  <r>
    <x v="1"/>
    <x v="42"/>
    <x v="13"/>
    <n v="323"/>
    <n v="332"/>
  </r>
  <r>
    <x v="1"/>
    <x v="42"/>
    <x v="14"/>
    <n v="242"/>
    <n v="251"/>
  </r>
  <r>
    <x v="1"/>
    <x v="42"/>
    <x v="15"/>
    <n v="169"/>
    <n v="178"/>
  </r>
  <r>
    <x v="1"/>
    <x v="42"/>
    <x v="16"/>
    <n v="109"/>
    <n v="118"/>
  </r>
  <r>
    <x v="1"/>
    <x v="42"/>
    <x v="17"/>
    <n v="66"/>
    <n v="74"/>
  </r>
  <r>
    <x v="1"/>
    <x v="42"/>
    <x v="18"/>
    <n v="58"/>
    <n v="67"/>
  </r>
  <r>
    <x v="1"/>
    <x v="43"/>
    <x v="0"/>
    <n v="223"/>
    <n v="212"/>
  </r>
  <r>
    <x v="1"/>
    <x v="43"/>
    <x v="1"/>
    <n v="880"/>
    <n v="836"/>
  </r>
  <r>
    <x v="1"/>
    <x v="43"/>
    <x v="2"/>
    <n v="1086"/>
    <n v="1045"/>
  </r>
  <r>
    <x v="1"/>
    <x v="43"/>
    <x v="3"/>
    <n v="1047"/>
    <n v="1014"/>
  </r>
  <r>
    <x v="1"/>
    <x v="43"/>
    <x v="4"/>
    <n v="991"/>
    <n v="964"/>
  </r>
  <r>
    <x v="1"/>
    <x v="43"/>
    <x v="5"/>
    <n v="880"/>
    <n v="882"/>
  </r>
  <r>
    <x v="1"/>
    <x v="43"/>
    <x v="6"/>
    <n v="799"/>
    <n v="816"/>
  </r>
  <r>
    <x v="1"/>
    <x v="43"/>
    <x v="7"/>
    <n v="730"/>
    <n v="770"/>
  </r>
  <r>
    <x v="1"/>
    <x v="43"/>
    <x v="8"/>
    <n v="618"/>
    <n v="676"/>
  </r>
  <r>
    <x v="1"/>
    <x v="43"/>
    <x v="9"/>
    <n v="519"/>
    <n v="582"/>
  </r>
  <r>
    <x v="1"/>
    <x v="43"/>
    <x v="10"/>
    <n v="448"/>
    <n v="496"/>
  </r>
  <r>
    <x v="1"/>
    <x v="43"/>
    <x v="11"/>
    <n v="394"/>
    <n v="420"/>
  </r>
  <r>
    <x v="1"/>
    <x v="43"/>
    <x v="12"/>
    <n v="328"/>
    <n v="344"/>
  </r>
  <r>
    <x v="1"/>
    <x v="43"/>
    <x v="13"/>
    <n v="266"/>
    <n v="273"/>
  </r>
  <r>
    <x v="1"/>
    <x v="43"/>
    <x v="14"/>
    <n v="199"/>
    <n v="207"/>
  </r>
  <r>
    <x v="1"/>
    <x v="43"/>
    <x v="15"/>
    <n v="139"/>
    <n v="146"/>
  </r>
  <r>
    <x v="1"/>
    <x v="43"/>
    <x v="16"/>
    <n v="90"/>
    <n v="97"/>
  </r>
  <r>
    <x v="1"/>
    <x v="43"/>
    <x v="17"/>
    <n v="54"/>
    <n v="61"/>
  </r>
  <r>
    <x v="1"/>
    <x v="43"/>
    <x v="18"/>
    <n v="48"/>
    <n v="55"/>
  </r>
  <r>
    <x v="1"/>
    <x v="44"/>
    <x v="0"/>
    <n v="517"/>
    <n v="491"/>
  </r>
  <r>
    <x v="1"/>
    <x v="44"/>
    <x v="1"/>
    <n v="2041"/>
    <n v="1937"/>
  </r>
  <r>
    <x v="1"/>
    <x v="44"/>
    <x v="2"/>
    <n v="2518"/>
    <n v="2423"/>
  </r>
  <r>
    <x v="1"/>
    <x v="44"/>
    <x v="3"/>
    <n v="2428"/>
    <n v="2351"/>
  </r>
  <r>
    <x v="1"/>
    <x v="44"/>
    <x v="4"/>
    <n v="2298"/>
    <n v="2235"/>
  </r>
  <r>
    <x v="1"/>
    <x v="44"/>
    <x v="5"/>
    <n v="2041"/>
    <n v="2044"/>
  </r>
  <r>
    <x v="1"/>
    <x v="44"/>
    <x v="6"/>
    <n v="1853"/>
    <n v="1892"/>
  </r>
  <r>
    <x v="1"/>
    <x v="44"/>
    <x v="7"/>
    <n v="1677"/>
    <n v="1774"/>
  </r>
  <r>
    <x v="1"/>
    <x v="44"/>
    <x v="8"/>
    <n v="1433"/>
    <n v="1567"/>
  </r>
  <r>
    <x v="1"/>
    <x v="44"/>
    <x v="9"/>
    <n v="1203"/>
    <n v="1350"/>
  </r>
  <r>
    <x v="1"/>
    <x v="44"/>
    <x v="10"/>
    <n v="1040"/>
    <n v="1150"/>
  </r>
  <r>
    <x v="1"/>
    <x v="44"/>
    <x v="11"/>
    <n v="913"/>
    <n v="974"/>
  </r>
  <r>
    <x v="1"/>
    <x v="44"/>
    <x v="12"/>
    <n v="762"/>
    <n v="798"/>
  </r>
  <r>
    <x v="1"/>
    <x v="44"/>
    <x v="13"/>
    <n v="616"/>
    <n v="634"/>
  </r>
  <r>
    <x v="1"/>
    <x v="44"/>
    <x v="14"/>
    <n v="462"/>
    <n v="479"/>
  </r>
  <r>
    <x v="1"/>
    <x v="44"/>
    <x v="15"/>
    <n v="323"/>
    <n v="339"/>
  </r>
  <r>
    <x v="1"/>
    <x v="44"/>
    <x v="16"/>
    <n v="208"/>
    <n v="226"/>
  </r>
  <r>
    <x v="1"/>
    <x v="44"/>
    <x v="17"/>
    <n v="127"/>
    <n v="143"/>
  </r>
  <r>
    <x v="1"/>
    <x v="44"/>
    <x v="18"/>
    <n v="111"/>
    <n v="128"/>
  </r>
  <r>
    <x v="1"/>
    <x v="45"/>
    <x v="0"/>
    <n v="110"/>
    <n v="105"/>
  </r>
  <r>
    <x v="1"/>
    <x v="45"/>
    <x v="1"/>
    <n v="436"/>
    <n v="414"/>
  </r>
  <r>
    <x v="1"/>
    <x v="45"/>
    <x v="2"/>
    <n v="538"/>
    <n v="517"/>
  </r>
  <r>
    <x v="1"/>
    <x v="45"/>
    <x v="3"/>
    <n v="518"/>
    <n v="502"/>
  </r>
  <r>
    <x v="1"/>
    <x v="45"/>
    <x v="4"/>
    <n v="491"/>
    <n v="477"/>
  </r>
  <r>
    <x v="1"/>
    <x v="45"/>
    <x v="5"/>
    <n v="436"/>
    <n v="437"/>
  </r>
  <r>
    <x v="1"/>
    <x v="45"/>
    <x v="6"/>
    <n v="396"/>
    <n v="404"/>
  </r>
  <r>
    <x v="1"/>
    <x v="45"/>
    <x v="7"/>
    <n v="364"/>
    <n v="386"/>
  </r>
  <r>
    <x v="1"/>
    <x v="45"/>
    <x v="8"/>
    <n v="306"/>
    <n v="335"/>
  </r>
  <r>
    <x v="1"/>
    <x v="45"/>
    <x v="9"/>
    <n v="257"/>
    <n v="288"/>
  </r>
  <r>
    <x v="1"/>
    <x v="45"/>
    <x v="10"/>
    <n v="222"/>
    <n v="245"/>
  </r>
  <r>
    <x v="1"/>
    <x v="45"/>
    <x v="11"/>
    <n v="195"/>
    <n v="208"/>
  </r>
  <r>
    <x v="1"/>
    <x v="45"/>
    <x v="12"/>
    <n v="162"/>
    <n v="170"/>
  </r>
  <r>
    <x v="1"/>
    <x v="45"/>
    <x v="13"/>
    <n v="131"/>
    <n v="135"/>
  </r>
  <r>
    <x v="1"/>
    <x v="45"/>
    <x v="14"/>
    <n v="98"/>
    <n v="102"/>
  </r>
  <r>
    <x v="1"/>
    <x v="45"/>
    <x v="15"/>
    <n v="69"/>
    <n v="72"/>
  </r>
  <r>
    <x v="1"/>
    <x v="45"/>
    <x v="16"/>
    <n v="44"/>
    <n v="48"/>
  </r>
  <r>
    <x v="1"/>
    <x v="45"/>
    <x v="17"/>
    <n v="27"/>
    <n v="30"/>
  </r>
  <r>
    <x v="1"/>
    <x v="45"/>
    <x v="18"/>
    <n v="23"/>
    <n v="27"/>
  </r>
  <r>
    <x v="1"/>
    <x v="46"/>
    <x v="0"/>
    <n v="106"/>
    <n v="101"/>
  </r>
  <r>
    <x v="1"/>
    <x v="46"/>
    <x v="1"/>
    <n v="420"/>
    <n v="398"/>
  </r>
  <r>
    <x v="1"/>
    <x v="46"/>
    <x v="2"/>
    <n v="518"/>
    <n v="498"/>
  </r>
  <r>
    <x v="1"/>
    <x v="46"/>
    <x v="3"/>
    <n v="499"/>
    <n v="484"/>
  </r>
  <r>
    <x v="1"/>
    <x v="46"/>
    <x v="4"/>
    <n v="473"/>
    <n v="460"/>
  </r>
  <r>
    <x v="1"/>
    <x v="46"/>
    <x v="5"/>
    <n v="420"/>
    <n v="421"/>
  </r>
  <r>
    <x v="1"/>
    <x v="46"/>
    <x v="6"/>
    <n v="381"/>
    <n v="389"/>
  </r>
  <r>
    <x v="1"/>
    <x v="46"/>
    <x v="7"/>
    <n v="351"/>
    <n v="373"/>
  </r>
  <r>
    <x v="1"/>
    <x v="46"/>
    <x v="8"/>
    <n v="295"/>
    <n v="322"/>
  </r>
  <r>
    <x v="1"/>
    <x v="46"/>
    <x v="9"/>
    <n v="247"/>
    <n v="278"/>
  </r>
  <r>
    <x v="1"/>
    <x v="46"/>
    <x v="10"/>
    <n v="214"/>
    <n v="236"/>
  </r>
  <r>
    <x v="1"/>
    <x v="46"/>
    <x v="11"/>
    <n v="188"/>
    <n v="200"/>
  </r>
  <r>
    <x v="1"/>
    <x v="46"/>
    <x v="12"/>
    <n v="156"/>
    <n v="164"/>
  </r>
  <r>
    <x v="1"/>
    <x v="46"/>
    <x v="13"/>
    <n v="127"/>
    <n v="130"/>
  </r>
  <r>
    <x v="1"/>
    <x v="46"/>
    <x v="14"/>
    <n v="95"/>
    <n v="98"/>
  </r>
  <r>
    <x v="1"/>
    <x v="46"/>
    <x v="15"/>
    <n v="66"/>
    <n v="69"/>
  </r>
  <r>
    <x v="1"/>
    <x v="46"/>
    <x v="16"/>
    <n v="42"/>
    <n v="46"/>
  </r>
  <r>
    <x v="1"/>
    <x v="46"/>
    <x v="17"/>
    <n v="26"/>
    <n v="29"/>
  </r>
  <r>
    <x v="1"/>
    <x v="46"/>
    <x v="18"/>
    <n v="23"/>
    <n v="26"/>
  </r>
  <r>
    <x v="1"/>
    <x v="47"/>
    <x v="0"/>
    <n v="281"/>
    <n v="267"/>
  </r>
  <r>
    <x v="1"/>
    <x v="47"/>
    <x v="1"/>
    <n v="1111"/>
    <n v="1055"/>
  </r>
  <r>
    <x v="1"/>
    <x v="47"/>
    <x v="2"/>
    <n v="1372"/>
    <n v="1320"/>
  </r>
  <r>
    <x v="1"/>
    <x v="47"/>
    <x v="3"/>
    <n v="1322"/>
    <n v="1281"/>
  </r>
  <r>
    <x v="1"/>
    <x v="47"/>
    <x v="4"/>
    <n v="1252"/>
    <n v="1217"/>
  </r>
  <r>
    <x v="1"/>
    <x v="47"/>
    <x v="5"/>
    <n v="1111"/>
    <n v="1113"/>
  </r>
  <r>
    <x v="1"/>
    <x v="47"/>
    <x v="6"/>
    <n v="1009"/>
    <n v="1031"/>
  </r>
  <r>
    <x v="1"/>
    <x v="47"/>
    <x v="7"/>
    <n v="919"/>
    <n v="969"/>
  </r>
  <r>
    <x v="1"/>
    <x v="47"/>
    <x v="8"/>
    <n v="780"/>
    <n v="854"/>
  </r>
  <r>
    <x v="1"/>
    <x v="47"/>
    <x v="9"/>
    <n v="655"/>
    <n v="735"/>
  </r>
  <r>
    <x v="1"/>
    <x v="47"/>
    <x v="10"/>
    <n v="566"/>
    <n v="626"/>
  </r>
  <r>
    <x v="1"/>
    <x v="47"/>
    <x v="11"/>
    <n v="497"/>
    <n v="530"/>
  </r>
  <r>
    <x v="1"/>
    <x v="47"/>
    <x v="12"/>
    <n v="415"/>
    <n v="435"/>
  </r>
  <r>
    <x v="1"/>
    <x v="47"/>
    <x v="13"/>
    <n v="336"/>
    <n v="345"/>
  </r>
  <r>
    <x v="1"/>
    <x v="47"/>
    <x v="14"/>
    <n v="252"/>
    <n v="261"/>
  </r>
  <r>
    <x v="1"/>
    <x v="47"/>
    <x v="15"/>
    <n v="176"/>
    <n v="185"/>
  </r>
  <r>
    <x v="1"/>
    <x v="47"/>
    <x v="16"/>
    <n v="113"/>
    <n v="123"/>
  </r>
  <r>
    <x v="1"/>
    <x v="47"/>
    <x v="17"/>
    <n v="69"/>
    <n v="77"/>
  </r>
  <r>
    <x v="1"/>
    <x v="47"/>
    <x v="18"/>
    <n v="60"/>
    <n v="69"/>
  </r>
  <r>
    <x v="1"/>
    <x v="48"/>
    <x v="0"/>
    <n v="60"/>
    <n v="57"/>
  </r>
  <r>
    <x v="1"/>
    <x v="48"/>
    <x v="1"/>
    <n v="240"/>
    <n v="228"/>
  </r>
  <r>
    <x v="1"/>
    <x v="48"/>
    <x v="2"/>
    <n v="296"/>
    <n v="285"/>
  </r>
  <r>
    <x v="1"/>
    <x v="48"/>
    <x v="3"/>
    <n v="286"/>
    <n v="277"/>
  </r>
  <r>
    <x v="1"/>
    <x v="48"/>
    <x v="4"/>
    <n v="270"/>
    <n v="263"/>
  </r>
  <r>
    <x v="1"/>
    <x v="48"/>
    <x v="5"/>
    <n v="240"/>
    <n v="241"/>
  </r>
  <r>
    <x v="1"/>
    <x v="48"/>
    <x v="6"/>
    <n v="218"/>
    <n v="223"/>
  </r>
  <r>
    <x v="1"/>
    <x v="48"/>
    <x v="7"/>
    <n v="209"/>
    <n v="216"/>
  </r>
  <r>
    <x v="1"/>
    <x v="48"/>
    <x v="8"/>
    <n v="168"/>
    <n v="184"/>
  </r>
  <r>
    <x v="1"/>
    <x v="48"/>
    <x v="9"/>
    <n v="141"/>
    <n v="159"/>
  </r>
  <r>
    <x v="1"/>
    <x v="48"/>
    <x v="10"/>
    <n v="122"/>
    <n v="135"/>
  </r>
  <r>
    <x v="1"/>
    <x v="48"/>
    <x v="11"/>
    <n v="107"/>
    <n v="114"/>
  </r>
  <r>
    <x v="1"/>
    <x v="48"/>
    <x v="12"/>
    <n v="89"/>
    <n v="94"/>
  </r>
  <r>
    <x v="1"/>
    <x v="48"/>
    <x v="13"/>
    <n v="72"/>
    <n v="74"/>
  </r>
  <r>
    <x v="1"/>
    <x v="48"/>
    <x v="14"/>
    <n v="54"/>
    <n v="56"/>
  </r>
  <r>
    <x v="1"/>
    <x v="48"/>
    <x v="15"/>
    <n v="38"/>
    <n v="40"/>
  </r>
  <r>
    <x v="1"/>
    <x v="48"/>
    <x v="16"/>
    <n v="24"/>
    <n v="26"/>
  </r>
  <r>
    <x v="1"/>
    <x v="48"/>
    <x v="17"/>
    <n v="14"/>
    <n v="16"/>
  </r>
  <r>
    <x v="1"/>
    <x v="48"/>
    <x v="18"/>
    <n v="13"/>
    <n v="15"/>
  </r>
  <r>
    <x v="1"/>
    <x v="49"/>
    <x v="0"/>
    <n v="398"/>
    <n v="379"/>
  </r>
  <r>
    <x v="1"/>
    <x v="49"/>
    <x v="1"/>
    <n v="1574"/>
    <n v="1494"/>
  </r>
  <r>
    <x v="1"/>
    <x v="49"/>
    <x v="2"/>
    <n v="1942"/>
    <n v="1869"/>
  </r>
  <r>
    <x v="1"/>
    <x v="49"/>
    <x v="3"/>
    <n v="1873"/>
    <n v="1814"/>
  </r>
  <r>
    <x v="1"/>
    <x v="49"/>
    <x v="4"/>
    <n v="1772"/>
    <n v="1724"/>
  </r>
  <r>
    <x v="1"/>
    <x v="49"/>
    <x v="5"/>
    <n v="1574"/>
    <n v="1577"/>
  </r>
  <r>
    <x v="1"/>
    <x v="49"/>
    <x v="6"/>
    <n v="1429"/>
    <n v="1459"/>
  </r>
  <r>
    <x v="1"/>
    <x v="49"/>
    <x v="7"/>
    <n v="1299"/>
    <n v="1367"/>
  </r>
  <r>
    <x v="1"/>
    <x v="49"/>
    <x v="8"/>
    <n v="1105"/>
    <n v="1209"/>
  </r>
  <r>
    <x v="1"/>
    <x v="49"/>
    <x v="9"/>
    <n v="928"/>
    <n v="1041"/>
  </r>
  <r>
    <x v="1"/>
    <x v="49"/>
    <x v="10"/>
    <n v="802"/>
    <n v="887"/>
  </r>
  <r>
    <x v="1"/>
    <x v="49"/>
    <x v="11"/>
    <n v="704"/>
    <n v="751"/>
  </r>
  <r>
    <x v="1"/>
    <x v="49"/>
    <x v="12"/>
    <n v="587"/>
    <n v="616"/>
  </r>
  <r>
    <x v="1"/>
    <x v="49"/>
    <x v="13"/>
    <n v="475"/>
    <n v="489"/>
  </r>
  <r>
    <x v="1"/>
    <x v="49"/>
    <x v="14"/>
    <n v="356"/>
    <n v="370"/>
  </r>
  <r>
    <x v="1"/>
    <x v="49"/>
    <x v="15"/>
    <n v="249"/>
    <n v="262"/>
  </r>
  <r>
    <x v="1"/>
    <x v="49"/>
    <x v="16"/>
    <n v="160"/>
    <n v="174"/>
  </r>
  <r>
    <x v="1"/>
    <x v="49"/>
    <x v="17"/>
    <n v="97"/>
    <n v="110"/>
  </r>
  <r>
    <x v="1"/>
    <x v="49"/>
    <x v="18"/>
    <n v="86"/>
    <n v="98"/>
  </r>
  <r>
    <x v="1"/>
    <x v="50"/>
    <x v="0"/>
    <n v="231"/>
    <n v="220"/>
  </r>
  <r>
    <x v="1"/>
    <x v="50"/>
    <x v="1"/>
    <n v="913"/>
    <n v="866"/>
  </r>
  <r>
    <x v="1"/>
    <x v="50"/>
    <x v="2"/>
    <n v="1126"/>
    <n v="1084"/>
  </r>
  <r>
    <x v="1"/>
    <x v="50"/>
    <x v="3"/>
    <n v="1086"/>
    <n v="1052"/>
  </r>
  <r>
    <x v="1"/>
    <x v="50"/>
    <x v="4"/>
    <n v="1028"/>
    <n v="1000"/>
  </r>
  <r>
    <x v="1"/>
    <x v="50"/>
    <x v="5"/>
    <n v="913"/>
    <n v="914"/>
  </r>
  <r>
    <x v="1"/>
    <x v="50"/>
    <x v="6"/>
    <n v="829"/>
    <n v="846"/>
  </r>
  <r>
    <x v="1"/>
    <x v="50"/>
    <x v="7"/>
    <n v="756"/>
    <n v="794"/>
  </r>
  <r>
    <x v="1"/>
    <x v="50"/>
    <x v="8"/>
    <n v="641"/>
    <n v="701"/>
  </r>
  <r>
    <x v="1"/>
    <x v="50"/>
    <x v="9"/>
    <n v="538"/>
    <n v="604"/>
  </r>
  <r>
    <x v="1"/>
    <x v="50"/>
    <x v="10"/>
    <n v="465"/>
    <n v="514"/>
  </r>
  <r>
    <x v="1"/>
    <x v="50"/>
    <x v="11"/>
    <n v="408"/>
    <n v="436"/>
  </r>
  <r>
    <x v="1"/>
    <x v="50"/>
    <x v="12"/>
    <n v="340"/>
    <n v="357"/>
  </r>
  <r>
    <x v="1"/>
    <x v="50"/>
    <x v="13"/>
    <n v="275"/>
    <n v="284"/>
  </r>
  <r>
    <x v="1"/>
    <x v="50"/>
    <x v="14"/>
    <n v="206"/>
    <n v="214"/>
  </r>
  <r>
    <x v="1"/>
    <x v="50"/>
    <x v="15"/>
    <n v="144"/>
    <n v="152"/>
  </r>
  <r>
    <x v="1"/>
    <x v="50"/>
    <x v="16"/>
    <n v="93"/>
    <n v="101"/>
  </r>
  <r>
    <x v="1"/>
    <x v="50"/>
    <x v="17"/>
    <n v="56"/>
    <n v="64"/>
  </r>
  <r>
    <x v="1"/>
    <x v="50"/>
    <x v="18"/>
    <n v="50"/>
    <n v="57"/>
  </r>
  <r>
    <x v="1"/>
    <x v="51"/>
    <x v="0"/>
    <n v="211"/>
    <n v="201"/>
  </r>
  <r>
    <x v="1"/>
    <x v="51"/>
    <x v="1"/>
    <n v="836"/>
    <n v="793"/>
  </r>
  <r>
    <x v="1"/>
    <x v="51"/>
    <x v="2"/>
    <n v="1031"/>
    <n v="992"/>
  </r>
  <r>
    <x v="1"/>
    <x v="51"/>
    <x v="3"/>
    <n v="994"/>
    <n v="963"/>
  </r>
  <r>
    <x v="1"/>
    <x v="51"/>
    <x v="4"/>
    <n v="941"/>
    <n v="915"/>
  </r>
  <r>
    <x v="1"/>
    <x v="51"/>
    <x v="5"/>
    <n v="836"/>
    <n v="837"/>
  </r>
  <r>
    <x v="1"/>
    <x v="51"/>
    <x v="6"/>
    <n v="759"/>
    <n v="775"/>
  </r>
  <r>
    <x v="1"/>
    <x v="51"/>
    <x v="7"/>
    <n v="692"/>
    <n v="729"/>
  </r>
  <r>
    <x v="1"/>
    <x v="51"/>
    <x v="8"/>
    <n v="587"/>
    <n v="642"/>
  </r>
  <r>
    <x v="1"/>
    <x v="51"/>
    <x v="9"/>
    <n v="493"/>
    <n v="553"/>
  </r>
  <r>
    <x v="1"/>
    <x v="51"/>
    <x v="10"/>
    <n v="426"/>
    <n v="471"/>
  </r>
  <r>
    <x v="1"/>
    <x v="51"/>
    <x v="11"/>
    <n v="374"/>
    <n v="399"/>
  </r>
  <r>
    <x v="1"/>
    <x v="51"/>
    <x v="12"/>
    <n v="312"/>
    <n v="327"/>
  </r>
  <r>
    <x v="1"/>
    <x v="51"/>
    <x v="13"/>
    <n v="252"/>
    <n v="260"/>
  </r>
  <r>
    <x v="1"/>
    <x v="51"/>
    <x v="14"/>
    <n v="189"/>
    <n v="196"/>
  </r>
  <r>
    <x v="1"/>
    <x v="51"/>
    <x v="15"/>
    <n v="132"/>
    <n v="139"/>
  </r>
  <r>
    <x v="1"/>
    <x v="51"/>
    <x v="16"/>
    <n v="85"/>
    <n v="92"/>
  </r>
  <r>
    <x v="1"/>
    <x v="51"/>
    <x v="17"/>
    <n v="52"/>
    <n v="58"/>
  </r>
  <r>
    <x v="1"/>
    <x v="51"/>
    <x v="18"/>
    <n v="45"/>
    <n v="52"/>
  </r>
  <r>
    <x v="1"/>
    <x v="52"/>
    <x v="0"/>
    <n v="484"/>
    <n v="461"/>
  </r>
  <r>
    <x v="1"/>
    <x v="52"/>
    <x v="1"/>
    <n v="1913"/>
    <n v="1816"/>
  </r>
  <r>
    <x v="1"/>
    <x v="52"/>
    <x v="2"/>
    <n v="2361"/>
    <n v="2271"/>
  </r>
  <r>
    <x v="1"/>
    <x v="52"/>
    <x v="3"/>
    <n v="2276"/>
    <n v="2204"/>
  </r>
  <r>
    <x v="1"/>
    <x v="52"/>
    <x v="4"/>
    <n v="2154"/>
    <n v="2095"/>
  </r>
  <r>
    <x v="1"/>
    <x v="52"/>
    <x v="5"/>
    <n v="1913"/>
    <n v="1917"/>
  </r>
  <r>
    <x v="1"/>
    <x v="52"/>
    <x v="6"/>
    <n v="1737"/>
    <n v="1774"/>
  </r>
  <r>
    <x v="1"/>
    <x v="52"/>
    <x v="7"/>
    <n v="1575"/>
    <n v="1662"/>
  </r>
  <r>
    <x v="1"/>
    <x v="52"/>
    <x v="8"/>
    <n v="1343"/>
    <n v="1469"/>
  </r>
  <r>
    <x v="1"/>
    <x v="52"/>
    <x v="9"/>
    <n v="1128"/>
    <n v="1265"/>
  </r>
  <r>
    <x v="1"/>
    <x v="52"/>
    <x v="10"/>
    <n v="975"/>
    <n v="1078"/>
  </r>
  <r>
    <x v="1"/>
    <x v="52"/>
    <x v="11"/>
    <n v="856"/>
    <n v="913"/>
  </r>
  <r>
    <x v="1"/>
    <x v="52"/>
    <x v="12"/>
    <n v="714"/>
    <n v="748"/>
  </r>
  <r>
    <x v="1"/>
    <x v="52"/>
    <x v="13"/>
    <n v="578"/>
    <n v="595"/>
  </r>
  <r>
    <x v="1"/>
    <x v="52"/>
    <x v="14"/>
    <n v="433"/>
    <n v="449"/>
  </r>
  <r>
    <x v="1"/>
    <x v="52"/>
    <x v="15"/>
    <n v="303"/>
    <n v="318"/>
  </r>
  <r>
    <x v="1"/>
    <x v="52"/>
    <x v="16"/>
    <n v="195"/>
    <n v="212"/>
  </r>
  <r>
    <x v="1"/>
    <x v="52"/>
    <x v="17"/>
    <n v="119"/>
    <n v="134"/>
  </r>
  <r>
    <x v="1"/>
    <x v="52"/>
    <x v="18"/>
    <n v="104"/>
    <n v="120"/>
  </r>
  <r>
    <x v="1"/>
    <x v="53"/>
    <x v="0"/>
    <n v="74"/>
    <n v="71"/>
  </r>
  <r>
    <x v="1"/>
    <x v="53"/>
    <x v="1"/>
    <n v="295"/>
    <n v="280"/>
  </r>
  <r>
    <x v="1"/>
    <x v="53"/>
    <x v="2"/>
    <n v="364"/>
    <n v="350"/>
  </r>
  <r>
    <x v="1"/>
    <x v="53"/>
    <x v="3"/>
    <n v="351"/>
    <n v="340"/>
  </r>
  <r>
    <x v="1"/>
    <x v="53"/>
    <x v="4"/>
    <n v="332"/>
    <n v="323"/>
  </r>
  <r>
    <x v="1"/>
    <x v="53"/>
    <x v="5"/>
    <n v="295"/>
    <n v="295"/>
  </r>
  <r>
    <x v="1"/>
    <x v="53"/>
    <x v="6"/>
    <n v="268"/>
    <n v="273"/>
  </r>
  <r>
    <x v="1"/>
    <x v="53"/>
    <x v="7"/>
    <n v="247"/>
    <n v="264"/>
  </r>
  <r>
    <x v="1"/>
    <x v="53"/>
    <x v="8"/>
    <n v="207"/>
    <n v="226"/>
  </r>
  <r>
    <x v="1"/>
    <x v="53"/>
    <x v="9"/>
    <n v="174"/>
    <n v="195"/>
  </r>
  <r>
    <x v="1"/>
    <x v="53"/>
    <x v="10"/>
    <n v="150"/>
    <n v="166"/>
  </r>
  <r>
    <x v="1"/>
    <x v="53"/>
    <x v="11"/>
    <n v="132"/>
    <n v="141"/>
  </r>
  <r>
    <x v="1"/>
    <x v="53"/>
    <x v="12"/>
    <n v="110"/>
    <n v="115"/>
  </r>
  <r>
    <x v="1"/>
    <x v="53"/>
    <x v="13"/>
    <n v="89"/>
    <n v="91"/>
  </r>
  <r>
    <x v="1"/>
    <x v="53"/>
    <x v="14"/>
    <n v="66"/>
    <n v="69"/>
  </r>
  <r>
    <x v="1"/>
    <x v="53"/>
    <x v="15"/>
    <n v="46"/>
    <n v="49"/>
  </r>
  <r>
    <x v="1"/>
    <x v="53"/>
    <x v="16"/>
    <n v="30"/>
    <n v="32"/>
  </r>
  <r>
    <x v="1"/>
    <x v="53"/>
    <x v="17"/>
    <n v="18"/>
    <n v="20"/>
  </r>
  <r>
    <x v="1"/>
    <x v="53"/>
    <x v="18"/>
    <n v="16"/>
    <n v="18"/>
  </r>
  <r>
    <x v="1"/>
    <x v="54"/>
    <x v="0"/>
    <n v="450"/>
    <n v="428"/>
  </r>
  <r>
    <x v="1"/>
    <x v="54"/>
    <x v="1"/>
    <n v="1779"/>
    <n v="1688"/>
  </r>
  <r>
    <x v="1"/>
    <x v="54"/>
    <x v="2"/>
    <n v="2195"/>
    <n v="2112"/>
  </r>
  <r>
    <x v="1"/>
    <x v="54"/>
    <x v="3"/>
    <n v="2116"/>
    <n v="2050"/>
  </r>
  <r>
    <x v="1"/>
    <x v="54"/>
    <x v="4"/>
    <n v="2003"/>
    <n v="1948"/>
  </r>
  <r>
    <x v="1"/>
    <x v="54"/>
    <x v="5"/>
    <n v="1779"/>
    <n v="1782"/>
  </r>
  <r>
    <x v="1"/>
    <x v="54"/>
    <x v="6"/>
    <n v="1615"/>
    <n v="1649"/>
  </r>
  <r>
    <x v="1"/>
    <x v="54"/>
    <x v="7"/>
    <n v="1464"/>
    <n v="1545"/>
  </r>
  <r>
    <x v="1"/>
    <x v="54"/>
    <x v="8"/>
    <n v="1249"/>
    <n v="1366"/>
  </r>
  <r>
    <x v="1"/>
    <x v="54"/>
    <x v="9"/>
    <n v="1049"/>
    <n v="1177"/>
  </r>
  <r>
    <x v="1"/>
    <x v="54"/>
    <x v="10"/>
    <n v="906"/>
    <n v="1002"/>
  </r>
  <r>
    <x v="1"/>
    <x v="54"/>
    <x v="11"/>
    <n v="796"/>
    <n v="849"/>
  </r>
  <r>
    <x v="1"/>
    <x v="54"/>
    <x v="12"/>
    <n v="664"/>
    <n v="696"/>
  </r>
  <r>
    <x v="1"/>
    <x v="54"/>
    <x v="13"/>
    <n v="537"/>
    <n v="553"/>
  </r>
  <r>
    <x v="1"/>
    <x v="54"/>
    <x v="14"/>
    <n v="403"/>
    <n v="418"/>
  </r>
  <r>
    <x v="1"/>
    <x v="54"/>
    <x v="15"/>
    <n v="282"/>
    <n v="296"/>
  </r>
  <r>
    <x v="1"/>
    <x v="54"/>
    <x v="16"/>
    <n v="181"/>
    <n v="197"/>
  </r>
  <r>
    <x v="1"/>
    <x v="54"/>
    <x v="17"/>
    <n v="110"/>
    <n v="124"/>
  </r>
  <r>
    <x v="1"/>
    <x v="54"/>
    <x v="18"/>
    <n v="97"/>
    <n v="111"/>
  </r>
  <r>
    <x v="1"/>
    <x v="55"/>
    <x v="0"/>
    <n v="50"/>
    <n v="48"/>
  </r>
  <r>
    <x v="1"/>
    <x v="55"/>
    <x v="1"/>
    <n v="200"/>
    <n v="190"/>
  </r>
  <r>
    <x v="1"/>
    <x v="55"/>
    <x v="2"/>
    <n v="247"/>
    <n v="238"/>
  </r>
  <r>
    <x v="1"/>
    <x v="55"/>
    <x v="3"/>
    <n v="238"/>
    <n v="231"/>
  </r>
  <r>
    <x v="1"/>
    <x v="55"/>
    <x v="4"/>
    <n v="225"/>
    <n v="219"/>
  </r>
  <r>
    <x v="1"/>
    <x v="55"/>
    <x v="5"/>
    <n v="200"/>
    <n v="200"/>
  </r>
  <r>
    <x v="1"/>
    <x v="55"/>
    <x v="6"/>
    <n v="182"/>
    <n v="186"/>
  </r>
  <r>
    <x v="1"/>
    <x v="55"/>
    <x v="7"/>
    <n v="176"/>
    <n v="180"/>
  </r>
  <r>
    <x v="1"/>
    <x v="55"/>
    <x v="8"/>
    <n v="140"/>
    <n v="154"/>
  </r>
  <r>
    <x v="1"/>
    <x v="55"/>
    <x v="9"/>
    <n v="118"/>
    <n v="132"/>
  </r>
  <r>
    <x v="1"/>
    <x v="55"/>
    <x v="10"/>
    <n v="102"/>
    <n v="113"/>
  </r>
  <r>
    <x v="1"/>
    <x v="55"/>
    <x v="11"/>
    <n v="89"/>
    <n v="95"/>
  </r>
  <r>
    <x v="1"/>
    <x v="55"/>
    <x v="12"/>
    <n v="74"/>
    <n v="78"/>
  </r>
  <r>
    <x v="1"/>
    <x v="55"/>
    <x v="13"/>
    <n v="60"/>
    <n v="62"/>
  </r>
  <r>
    <x v="1"/>
    <x v="55"/>
    <x v="14"/>
    <n v="45"/>
    <n v="47"/>
  </r>
  <r>
    <x v="1"/>
    <x v="55"/>
    <x v="15"/>
    <n v="31"/>
    <n v="33"/>
  </r>
  <r>
    <x v="1"/>
    <x v="55"/>
    <x v="16"/>
    <n v="20"/>
    <n v="22"/>
  </r>
  <r>
    <x v="1"/>
    <x v="55"/>
    <x v="17"/>
    <n v="12"/>
    <n v="14"/>
  </r>
  <r>
    <x v="1"/>
    <x v="55"/>
    <x v="18"/>
    <n v="10"/>
    <n v="12"/>
  </r>
  <r>
    <x v="1"/>
    <x v="56"/>
    <x v="0"/>
    <n v="807"/>
    <n v="767"/>
  </r>
  <r>
    <x v="1"/>
    <x v="56"/>
    <x v="1"/>
    <n v="3186"/>
    <n v="3024"/>
  </r>
  <r>
    <x v="1"/>
    <x v="56"/>
    <x v="2"/>
    <n v="3932"/>
    <n v="3783"/>
  </r>
  <r>
    <x v="1"/>
    <x v="56"/>
    <x v="3"/>
    <n v="3790"/>
    <n v="3671"/>
  </r>
  <r>
    <x v="1"/>
    <x v="56"/>
    <x v="4"/>
    <n v="3587"/>
    <n v="3490"/>
  </r>
  <r>
    <x v="1"/>
    <x v="56"/>
    <x v="5"/>
    <n v="3186"/>
    <n v="3192"/>
  </r>
  <r>
    <x v="1"/>
    <x v="56"/>
    <x v="6"/>
    <n v="2893"/>
    <n v="2954"/>
  </r>
  <r>
    <x v="1"/>
    <x v="56"/>
    <x v="7"/>
    <n v="2616"/>
    <n v="2758"/>
  </r>
  <r>
    <x v="1"/>
    <x v="56"/>
    <x v="8"/>
    <n v="2237"/>
    <n v="2447"/>
  </r>
  <r>
    <x v="1"/>
    <x v="56"/>
    <x v="9"/>
    <n v="1878"/>
    <n v="2108"/>
  </r>
  <r>
    <x v="1"/>
    <x v="56"/>
    <x v="10"/>
    <n v="1623"/>
    <n v="1796"/>
  </r>
  <r>
    <x v="1"/>
    <x v="56"/>
    <x v="11"/>
    <n v="1425"/>
    <n v="1521"/>
  </r>
  <r>
    <x v="1"/>
    <x v="56"/>
    <x v="12"/>
    <n v="1189"/>
    <n v="1247"/>
  </r>
  <r>
    <x v="1"/>
    <x v="56"/>
    <x v="13"/>
    <n v="963"/>
    <n v="991"/>
  </r>
  <r>
    <x v="1"/>
    <x v="56"/>
    <x v="14"/>
    <n v="722"/>
    <n v="749"/>
  </r>
  <r>
    <x v="1"/>
    <x v="56"/>
    <x v="15"/>
    <n v="505"/>
    <n v="530"/>
  </r>
  <r>
    <x v="1"/>
    <x v="56"/>
    <x v="16"/>
    <n v="325"/>
    <n v="353"/>
  </r>
  <r>
    <x v="1"/>
    <x v="56"/>
    <x v="17"/>
    <n v="198"/>
    <n v="223"/>
  </r>
  <r>
    <x v="1"/>
    <x v="56"/>
    <x v="18"/>
    <n v="174"/>
    <n v="200"/>
  </r>
  <r>
    <x v="1"/>
    <x v="57"/>
    <x v="0"/>
    <n v="303"/>
    <n v="288"/>
  </r>
  <r>
    <x v="1"/>
    <x v="57"/>
    <x v="1"/>
    <n v="1198"/>
    <n v="1137"/>
  </r>
  <r>
    <x v="1"/>
    <x v="57"/>
    <x v="2"/>
    <n v="1478"/>
    <n v="1422"/>
  </r>
  <r>
    <x v="1"/>
    <x v="57"/>
    <x v="3"/>
    <n v="1425"/>
    <n v="1380"/>
  </r>
  <r>
    <x v="1"/>
    <x v="57"/>
    <x v="4"/>
    <n v="1349"/>
    <n v="1312"/>
  </r>
  <r>
    <x v="1"/>
    <x v="57"/>
    <x v="5"/>
    <n v="1198"/>
    <n v="1200"/>
  </r>
  <r>
    <x v="1"/>
    <x v="57"/>
    <x v="6"/>
    <n v="1088"/>
    <n v="1111"/>
  </r>
  <r>
    <x v="1"/>
    <x v="57"/>
    <x v="7"/>
    <n v="989"/>
    <n v="1043"/>
  </r>
  <r>
    <x v="1"/>
    <x v="57"/>
    <x v="8"/>
    <n v="841"/>
    <n v="920"/>
  </r>
  <r>
    <x v="1"/>
    <x v="57"/>
    <x v="9"/>
    <n v="706"/>
    <n v="792"/>
  </r>
  <r>
    <x v="1"/>
    <x v="57"/>
    <x v="10"/>
    <n v="610"/>
    <n v="675"/>
  </r>
  <r>
    <x v="1"/>
    <x v="57"/>
    <x v="11"/>
    <n v="536"/>
    <n v="572"/>
  </r>
  <r>
    <x v="1"/>
    <x v="57"/>
    <x v="12"/>
    <n v="447"/>
    <n v="469"/>
  </r>
  <r>
    <x v="1"/>
    <x v="57"/>
    <x v="13"/>
    <n v="362"/>
    <n v="372"/>
  </r>
  <r>
    <x v="1"/>
    <x v="57"/>
    <x v="14"/>
    <n v="271"/>
    <n v="281"/>
  </r>
  <r>
    <x v="1"/>
    <x v="57"/>
    <x v="15"/>
    <n v="189"/>
    <n v="199"/>
  </r>
  <r>
    <x v="1"/>
    <x v="57"/>
    <x v="16"/>
    <n v="122"/>
    <n v="133"/>
  </r>
  <r>
    <x v="1"/>
    <x v="57"/>
    <x v="17"/>
    <n v="74"/>
    <n v="84"/>
  </r>
  <r>
    <x v="1"/>
    <x v="57"/>
    <x v="18"/>
    <n v="65"/>
    <n v="75"/>
  </r>
  <r>
    <x v="1"/>
    <x v="58"/>
    <x v="0"/>
    <n v="1344"/>
    <n v="1279"/>
  </r>
  <r>
    <x v="1"/>
    <x v="58"/>
    <x v="1"/>
    <n v="5309"/>
    <n v="5039"/>
  </r>
  <r>
    <x v="1"/>
    <x v="58"/>
    <x v="2"/>
    <n v="6551"/>
    <n v="6303"/>
  </r>
  <r>
    <x v="1"/>
    <x v="58"/>
    <x v="3"/>
    <n v="6315"/>
    <n v="6117"/>
  </r>
  <r>
    <x v="1"/>
    <x v="58"/>
    <x v="4"/>
    <n v="5977"/>
    <n v="5815"/>
  </r>
  <r>
    <x v="1"/>
    <x v="58"/>
    <x v="5"/>
    <n v="5309"/>
    <n v="5318"/>
  </r>
  <r>
    <x v="1"/>
    <x v="58"/>
    <x v="6"/>
    <n v="4821"/>
    <n v="4923"/>
  </r>
  <r>
    <x v="1"/>
    <x v="58"/>
    <x v="7"/>
    <n v="4351"/>
    <n v="4592"/>
  </r>
  <r>
    <x v="1"/>
    <x v="58"/>
    <x v="8"/>
    <n v="3728"/>
    <n v="4078"/>
  </r>
  <r>
    <x v="1"/>
    <x v="58"/>
    <x v="9"/>
    <n v="3130"/>
    <n v="3512"/>
  </r>
  <r>
    <x v="1"/>
    <x v="58"/>
    <x v="10"/>
    <n v="2705"/>
    <n v="2992"/>
  </r>
  <r>
    <x v="1"/>
    <x v="58"/>
    <x v="11"/>
    <n v="2375"/>
    <n v="2535"/>
  </r>
  <r>
    <x v="1"/>
    <x v="58"/>
    <x v="12"/>
    <n v="1982"/>
    <n v="2077"/>
  </r>
  <r>
    <x v="1"/>
    <x v="58"/>
    <x v="13"/>
    <n v="1604"/>
    <n v="1651"/>
  </r>
  <r>
    <x v="1"/>
    <x v="58"/>
    <x v="14"/>
    <n v="1203"/>
    <n v="1248"/>
  </r>
  <r>
    <x v="1"/>
    <x v="58"/>
    <x v="15"/>
    <n v="841"/>
    <n v="883"/>
  </r>
  <r>
    <x v="1"/>
    <x v="58"/>
    <x v="16"/>
    <n v="542"/>
    <n v="589"/>
  </r>
  <r>
    <x v="1"/>
    <x v="58"/>
    <x v="17"/>
    <n v="330"/>
    <n v="372"/>
  </r>
  <r>
    <x v="1"/>
    <x v="58"/>
    <x v="18"/>
    <n v="291"/>
    <n v="333"/>
  </r>
  <r>
    <x v="1"/>
    <x v="59"/>
    <x v="0"/>
    <n v="280"/>
    <n v="266"/>
  </r>
  <r>
    <x v="1"/>
    <x v="59"/>
    <x v="1"/>
    <n v="1105"/>
    <n v="1049"/>
  </r>
  <r>
    <x v="1"/>
    <x v="59"/>
    <x v="2"/>
    <n v="1364"/>
    <n v="1312"/>
  </r>
  <r>
    <x v="1"/>
    <x v="59"/>
    <x v="3"/>
    <n v="1314"/>
    <n v="1273"/>
  </r>
  <r>
    <x v="1"/>
    <x v="59"/>
    <x v="4"/>
    <n v="1244"/>
    <n v="1210"/>
  </r>
  <r>
    <x v="1"/>
    <x v="59"/>
    <x v="5"/>
    <n v="1105"/>
    <n v="1107"/>
  </r>
  <r>
    <x v="1"/>
    <x v="59"/>
    <x v="6"/>
    <n v="1003"/>
    <n v="1024"/>
  </r>
  <r>
    <x v="1"/>
    <x v="59"/>
    <x v="7"/>
    <n v="912"/>
    <n v="962"/>
  </r>
  <r>
    <x v="1"/>
    <x v="59"/>
    <x v="8"/>
    <n v="776"/>
    <n v="849"/>
  </r>
  <r>
    <x v="1"/>
    <x v="59"/>
    <x v="9"/>
    <n v="651"/>
    <n v="731"/>
  </r>
  <r>
    <x v="1"/>
    <x v="59"/>
    <x v="10"/>
    <n v="563"/>
    <n v="623"/>
  </r>
  <r>
    <x v="1"/>
    <x v="59"/>
    <x v="11"/>
    <n v="494"/>
    <n v="527"/>
  </r>
  <r>
    <x v="1"/>
    <x v="59"/>
    <x v="12"/>
    <n v="412"/>
    <n v="432"/>
  </r>
  <r>
    <x v="1"/>
    <x v="59"/>
    <x v="13"/>
    <n v="334"/>
    <n v="343"/>
  </r>
  <r>
    <x v="1"/>
    <x v="59"/>
    <x v="14"/>
    <n v="250"/>
    <n v="259"/>
  </r>
  <r>
    <x v="1"/>
    <x v="59"/>
    <x v="15"/>
    <n v="175"/>
    <n v="184"/>
  </r>
  <r>
    <x v="1"/>
    <x v="59"/>
    <x v="16"/>
    <n v="112"/>
    <n v="122"/>
  </r>
  <r>
    <x v="1"/>
    <x v="59"/>
    <x v="17"/>
    <n v="68"/>
    <n v="77"/>
  </r>
  <r>
    <x v="1"/>
    <x v="59"/>
    <x v="18"/>
    <n v="60"/>
    <n v="69"/>
  </r>
  <r>
    <x v="1"/>
    <x v="60"/>
    <x v="0"/>
    <n v="448"/>
    <n v="426"/>
  </r>
  <r>
    <x v="1"/>
    <x v="60"/>
    <x v="1"/>
    <n v="1768"/>
    <n v="1678"/>
  </r>
  <r>
    <x v="1"/>
    <x v="60"/>
    <x v="2"/>
    <n v="2182"/>
    <n v="2099"/>
  </r>
  <r>
    <x v="1"/>
    <x v="60"/>
    <x v="3"/>
    <n v="2103"/>
    <n v="2037"/>
  </r>
  <r>
    <x v="1"/>
    <x v="60"/>
    <x v="4"/>
    <n v="1991"/>
    <n v="1937"/>
  </r>
  <r>
    <x v="1"/>
    <x v="60"/>
    <x v="5"/>
    <n v="1768"/>
    <n v="1771"/>
  </r>
  <r>
    <x v="1"/>
    <x v="60"/>
    <x v="6"/>
    <n v="1606"/>
    <n v="1640"/>
  </r>
  <r>
    <x v="1"/>
    <x v="60"/>
    <x v="7"/>
    <n v="1455"/>
    <n v="1535"/>
  </r>
  <r>
    <x v="1"/>
    <x v="60"/>
    <x v="8"/>
    <n v="1241"/>
    <n v="1358"/>
  </r>
  <r>
    <x v="1"/>
    <x v="60"/>
    <x v="9"/>
    <n v="1042"/>
    <n v="1170"/>
  </r>
  <r>
    <x v="1"/>
    <x v="60"/>
    <x v="10"/>
    <n v="901"/>
    <n v="996"/>
  </r>
  <r>
    <x v="1"/>
    <x v="60"/>
    <x v="11"/>
    <n v="791"/>
    <n v="844"/>
  </r>
  <r>
    <x v="1"/>
    <x v="60"/>
    <x v="12"/>
    <n v="660"/>
    <n v="692"/>
  </r>
  <r>
    <x v="1"/>
    <x v="60"/>
    <x v="13"/>
    <n v="534"/>
    <n v="550"/>
  </r>
  <r>
    <x v="1"/>
    <x v="60"/>
    <x v="14"/>
    <n v="400"/>
    <n v="415"/>
  </r>
  <r>
    <x v="1"/>
    <x v="60"/>
    <x v="15"/>
    <n v="280"/>
    <n v="294"/>
  </r>
  <r>
    <x v="1"/>
    <x v="60"/>
    <x v="16"/>
    <n v="180"/>
    <n v="196"/>
  </r>
  <r>
    <x v="1"/>
    <x v="60"/>
    <x v="17"/>
    <n v="110"/>
    <n v="123"/>
  </r>
  <r>
    <x v="1"/>
    <x v="60"/>
    <x v="18"/>
    <n v="96"/>
    <n v="111"/>
  </r>
  <r>
    <x v="1"/>
    <x v="61"/>
    <x v="0"/>
    <n v="142"/>
    <n v="135"/>
  </r>
  <r>
    <x v="1"/>
    <x v="61"/>
    <x v="1"/>
    <n v="564"/>
    <n v="535"/>
  </r>
  <r>
    <x v="1"/>
    <x v="61"/>
    <x v="2"/>
    <n v="696"/>
    <n v="669"/>
  </r>
  <r>
    <x v="1"/>
    <x v="61"/>
    <x v="3"/>
    <n v="671"/>
    <n v="650"/>
  </r>
  <r>
    <x v="1"/>
    <x v="61"/>
    <x v="4"/>
    <n v="635"/>
    <n v="617"/>
  </r>
  <r>
    <x v="1"/>
    <x v="61"/>
    <x v="5"/>
    <n v="564"/>
    <n v="565"/>
  </r>
  <r>
    <x v="1"/>
    <x v="61"/>
    <x v="6"/>
    <n v="512"/>
    <n v="523"/>
  </r>
  <r>
    <x v="1"/>
    <x v="61"/>
    <x v="7"/>
    <n v="469"/>
    <n v="496"/>
  </r>
  <r>
    <x v="1"/>
    <x v="61"/>
    <x v="8"/>
    <n v="396"/>
    <n v="433"/>
  </r>
  <r>
    <x v="1"/>
    <x v="61"/>
    <x v="9"/>
    <n v="332"/>
    <n v="373"/>
  </r>
  <r>
    <x v="1"/>
    <x v="61"/>
    <x v="10"/>
    <n v="287"/>
    <n v="318"/>
  </r>
  <r>
    <x v="1"/>
    <x v="61"/>
    <x v="11"/>
    <n v="252"/>
    <n v="269"/>
  </r>
  <r>
    <x v="1"/>
    <x v="61"/>
    <x v="12"/>
    <n v="210"/>
    <n v="220"/>
  </r>
  <r>
    <x v="1"/>
    <x v="61"/>
    <x v="13"/>
    <n v="170"/>
    <n v="175"/>
  </r>
  <r>
    <x v="1"/>
    <x v="61"/>
    <x v="14"/>
    <n v="127"/>
    <n v="132"/>
  </r>
  <r>
    <x v="1"/>
    <x v="61"/>
    <x v="15"/>
    <n v="89"/>
    <n v="93"/>
  </r>
  <r>
    <x v="1"/>
    <x v="61"/>
    <x v="16"/>
    <n v="57"/>
    <n v="62"/>
  </r>
  <r>
    <x v="1"/>
    <x v="61"/>
    <x v="17"/>
    <n v="35"/>
    <n v="39"/>
  </r>
  <r>
    <x v="1"/>
    <x v="61"/>
    <x v="18"/>
    <n v="30"/>
    <n v="35"/>
  </r>
  <r>
    <x v="1"/>
    <x v="62"/>
    <x v="0"/>
    <n v="125"/>
    <n v="119"/>
  </r>
  <r>
    <x v="1"/>
    <x v="62"/>
    <x v="1"/>
    <n v="494"/>
    <n v="469"/>
  </r>
  <r>
    <x v="1"/>
    <x v="62"/>
    <x v="2"/>
    <n v="610"/>
    <n v="586"/>
  </r>
  <r>
    <x v="1"/>
    <x v="62"/>
    <x v="3"/>
    <n v="588"/>
    <n v="569"/>
  </r>
  <r>
    <x v="1"/>
    <x v="62"/>
    <x v="4"/>
    <n v="556"/>
    <n v="541"/>
  </r>
  <r>
    <x v="1"/>
    <x v="62"/>
    <x v="5"/>
    <n v="494"/>
    <n v="495"/>
  </r>
  <r>
    <x v="1"/>
    <x v="62"/>
    <x v="6"/>
    <n v="448"/>
    <n v="458"/>
  </r>
  <r>
    <x v="1"/>
    <x v="62"/>
    <x v="7"/>
    <n v="412"/>
    <n v="435"/>
  </r>
  <r>
    <x v="1"/>
    <x v="62"/>
    <x v="8"/>
    <n v="347"/>
    <n v="379"/>
  </r>
  <r>
    <x v="1"/>
    <x v="62"/>
    <x v="9"/>
    <n v="291"/>
    <n v="327"/>
  </r>
  <r>
    <x v="1"/>
    <x v="62"/>
    <x v="10"/>
    <n v="251"/>
    <n v="278"/>
  </r>
  <r>
    <x v="1"/>
    <x v="62"/>
    <x v="11"/>
    <n v="221"/>
    <n v="236"/>
  </r>
  <r>
    <x v="1"/>
    <x v="62"/>
    <x v="12"/>
    <n v="184"/>
    <n v="193"/>
  </r>
  <r>
    <x v="1"/>
    <x v="62"/>
    <x v="13"/>
    <n v="149"/>
    <n v="153"/>
  </r>
  <r>
    <x v="1"/>
    <x v="62"/>
    <x v="14"/>
    <n v="112"/>
    <n v="116"/>
  </r>
  <r>
    <x v="1"/>
    <x v="62"/>
    <x v="15"/>
    <n v="78"/>
    <n v="82"/>
  </r>
  <r>
    <x v="1"/>
    <x v="62"/>
    <x v="16"/>
    <n v="50"/>
    <n v="54"/>
  </r>
  <r>
    <x v="1"/>
    <x v="62"/>
    <x v="17"/>
    <n v="30"/>
    <n v="34"/>
  </r>
  <r>
    <x v="1"/>
    <x v="62"/>
    <x v="18"/>
    <n v="27"/>
    <n v="31"/>
  </r>
  <r>
    <x v="1"/>
    <x v="63"/>
    <x v="0"/>
    <n v="76"/>
    <n v="72"/>
  </r>
  <r>
    <x v="1"/>
    <x v="63"/>
    <x v="1"/>
    <n v="302"/>
    <n v="287"/>
  </r>
  <r>
    <x v="1"/>
    <x v="63"/>
    <x v="2"/>
    <n v="373"/>
    <n v="359"/>
  </r>
  <r>
    <x v="1"/>
    <x v="63"/>
    <x v="3"/>
    <n v="360"/>
    <n v="349"/>
  </r>
  <r>
    <x v="1"/>
    <x v="63"/>
    <x v="4"/>
    <n v="341"/>
    <n v="331"/>
  </r>
  <r>
    <x v="1"/>
    <x v="63"/>
    <x v="5"/>
    <n v="302"/>
    <n v="303"/>
  </r>
  <r>
    <x v="1"/>
    <x v="63"/>
    <x v="6"/>
    <n v="275"/>
    <n v="280"/>
  </r>
  <r>
    <x v="1"/>
    <x v="63"/>
    <x v="7"/>
    <n v="258"/>
    <n v="271"/>
  </r>
  <r>
    <x v="1"/>
    <x v="63"/>
    <x v="8"/>
    <n v="212"/>
    <n v="232"/>
  </r>
  <r>
    <x v="1"/>
    <x v="63"/>
    <x v="9"/>
    <n v="178"/>
    <n v="200"/>
  </r>
  <r>
    <x v="1"/>
    <x v="63"/>
    <x v="10"/>
    <n v="154"/>
    <n v="170"/>
  </r>
  <r>
    <x v="1"/>
    <x v="63"/>
    <x v="11"/>
    <n v="135"/>
    <n v="144"/>
  </r>
  <r>
    <x v="1"/>
    <x v="63"/>
    <x v="12"/>
    <n v="113"/>
    <n v="118"/>
  </r>
  <r>
    <x v="1"/>
    <x v="63"/>
    <x v="13"/>
    <n v="91"/>
    <n v="94"/>
  </r>
  <r>
    <x v="1"/>
    <x v="63"/>
    <x v="14"/>
    <n v="68"/>
    <n v="71"/>
  </r>
  <r>
    <x v="1"/>
    <x v="63"/>
    <x v="15"/>
    <n v="48"/>
    <n v="50"/>
  </r>
  <r>
    <x v="1"/>
    <x v="63"/>
    <x v="16"/>
    <n v="30"/>
    <n v="33"/>
  </r>
  <r>
    <x v="1"/>
    <x v="63"/>
    <x v="17"/>
    <n v="18"/>
    <n v="21"/>
  </r>
  <r>
    <x v="1"/>
    <x v="63"/>
    <x v="18"/>
    <n v="16"/>
    <n v="19"/>
  </r>
  <r>
    <x v="1"/>
    <x v="64"/>
    <x v="0"/>
    <n v="274"/>
    <n v="261"/>
  </r>
  <r>
    <x v="1"/>
    <x v="64"/>
    <x v="1"/>
    <n v="1083"/>
    <n v="1028"/>
  </r>
  <r>
    <x v="1"/>
    <x v="64"/>
    <x v="2"/>
    <n v="1336"/>
    <n v="1286"/>
  </r>
  <r>
    <x v="1"/>
    <x v="64"/>
    <x v="3"/>
    <n v="1288"/>
    <n v="1248"/>
  </r>
  <r>
    <x v="1"/>
    <x v="64"/>
    <x v="4"/>
    <n v="1219"/>
    <n v="1186"/>
  </r>
  <r>
    <x v="1"/>
    <x v="64"/>
    <x v="5"/>
    <n v="1083"/>
    <n v="1085"/>
  </r>
  <r>
    <x v="1"/>
    <x v="64"/>
    <x v="6"/>
    <n v="983"/>
    <n v="1004"/>
  </r>
  <r>
    <x v="1"/>
    <x v="64"/>
    <x v="7"/>
    <n v="894"/>
    <n v="942"/>
  </r>
  <r>
    <x v="1"/>
    <x v="64"/>
    <x v="8"/>
    <n v="760"/>
    <n v="832"/>
  </r>
  <r>
    <x v="1"/>
    <x v="64"/>
    <x v="9"/>
    <n v="638"/>
    <n v="716"/>
  </r>
  <r>
    <x v="1"/>
    <x v="64"/>
    <x v="10"/>
    <n v="551"/>
    <n v="610"/>
  </r>
  <r>
    <x v="1"/>
    <x v="64"/>
    <x v="11"/>
    <n v="484"/>
    <n v="517"/>
  </r>
  <r>
    <x v="1"/>
    <x v="64"/>
    <x v="12"/>
    <n v="404"/>
    <n v="423"/>
  </r>
  <r>
    <x v="1"/>
    <x v="64"/>
    <x v="13"/>
    <n v="327"/>
    <n v="336"/>
  </r>
  <r>
    <x v="1"/>
    <x v="64"/>
    <x v="14"/>
    <n v="245"/>
    <n v="254"/>
  </r>
  <r>
    <x v="1"/>
    <x v="64"/>
    <x v="15"/>
    <n v="171"/>
    <n v="180"/>
  </r>
  <r>
    <x v="1"/>
    <x v="64"/>
    <x v="16"/>
    <n v="110"/>
    <n v="120"/>
  </r>
  <r>
    <x v="1"/>
    <x v="64"/>
    <x v="17"/>
    <n v="67"/>
    <n v="75"/>
  </r>
  <r>
    <x v="1"/>
    <x v="64"/>
    <x v="18"/>
    <n v="59"/>
    <n v="68"/>
  </r>
  <r>
    <x v="1"/>
    <x v="65"/>
    <x v="0"/>
    <n v="56"/>
    <n v="53"/>
  </r>
  <r>
    <x v="1"/>
    <x v="65"/>
    <x v="1"/>
    <n v="222"/>
    <n v="211"/>
  </r>
  <r>
    <x v="1"/>
    <x v="65"/>
    <x v="2"/>
    <n v="274"/>
    <n v="264"/>
  </r>
  <r>
    <x v="1"/>
    <x v="65"/>
    <x v="3"/>
    <n v="264"/>
    <n v="256"/>
  </r>
  <r>
    <x v="1"/>
    <x v="65"/>
    <x v="4"/>
    <n v="250"/>
    <n v="243"/>
  </r>
  <r>
    <x v="1"/>
    <x v="65"/>
    <x v="5"/>
    <n v="222"/>
    <n v="222"/>
  </r>
  <r>
    <x v="1"/>
    <x v="65"/>
    <x v="6"/>
    <n v="202"/>
    <n v="206"/>
  </r>
  <r>
    <x v="1"/>
    <x v="65"/>
    <x v="7"/>
    <n v="190"/>
    <n v="200"/>
  </r>
  <r>
    <x v="1"/>
    <x v="65"/>
    <x v="8"/>
    <n v="156"/>
    <n v="170"/>
  </r>
  <r>
    <x v="1"/>
    <x v="65"/>
    <x v="9"/>
    <n v="131"/>
    <n v="147"/>
  </r>
  <r>
    <x v="1"/>
    <x v="65"/>
    <x v="10"/>
    <n v="113"/>
    <n v="125"/>
  </r>
  <r>
    <x v="1"/>
    <x v="65"/>
    <x v="11"/>
    <n v="99"/>
    <n v="106"/>
  </r>
  <r>
    <x v="1"/>
    <x v="65"/>
    <x v="12"/>
    <n v="83"/>
    <n v="87"/>
  </r>
  <r>
    <x v="1"/>
    <x v="65"/>
    <x v="13"/>
    <n v="67"/>
    <n v="69"/>
  </r>
  <r>
    <x v="1"/>
    <x v="65"/>
    <x v="14"/>
    <n v="50"/>
    <n v="52"/>
  </r>
  <r>
    <x v="1"/>
    <x v="65"/>
    <x v="15"/>
    <n v="35"/>
    <n v="37"/>
  </r>
  <r>
    <x v="1"/>
    <x v="65"/>
    <x v="16"/>
    <n v="22"/>
    <n v="24"/>
  </r>
  <r>
    <x v="1"/>
    <x v="65"/>
    <x v="17"/>
    <n v="13"/>
    <n v="15"/>
  </r>
  <r>
    <x v="1"/>
    <x v="65"/>
    <x v="18"/>
    <n v="12"/>
    <n v="13"/>
  </r>
  <r>
    <x v="1"/>
    <x v="66"/>
    <x v="0"/>
    <n v="231"/>
    <n v="220"/>
  </r>
  <r>
    <x v="1"/>
    <x v="66"/>
    <x v="1"/>
    <n v="913"/>
    <n v="867"/>
  </r>
  <r>
    <x v="1"/>
    <x v="66"/>
    <x v="2"/>
    <n v="1127"/>
    <n v="1084"/>
  </r>
  <r>
    <x v="1"/>
    <x v="66"/>
    <x v="3"/>
    <n v="1086"/>
    <n v="1052"/>
  </r>
  <r>
    <x v="1"/>
    <x v="66"/>
    <x v="4"/>
    <n v="1028"/>
    <n v="1000"/>
  </r>
  <r>
    <x v="1"/>
    <x v="66"/>
    <x v="5"/>
    <n v="913"/>
    <n v="915"/>
  </r>
  <r>
    <x v="1"/>
    <x v="66"/>
    <x v="6"/>
    <n v="829"/>
    <n v="847"/>
  </r>
  <r>
    <x v="1"/>
    <x v="66"/>
    <x v="7"/>
    <n v="757"/>
    <n v="796"/>
  </r>
  <r>
    <x v="1"/>
    <x v="66"/>
    <x v="8"/>
    <n v="641"/>
    <n v="701"/>
  </r>
  <r>
    <x v="1"/>
    <x v="66"/>
    <x v="9"/>
    <n v="538"/>
    <n v="604"/>
  </r>
  <r>
    <x v="1"/>
    <x v="66"/>
    <x v="10"/>
    <n v="465"/>
    <n v="515"/>
  </r>
  <r>
    <x v="1"/>
    <x v="66"/>
    <x v="11"/>
    <n v="408"/>
    <n v="436"/>
  </r>
  <r>
    <x v="1"/>
    <x v="66"/>
    <x v="12"/>
    <n v="341"/>
    <n v="357"/>
  </r>
  <r>
    <x v="1"/>
    <x v="66"/>
    <x v="13"/>
    <n v="276"/>
    <n v="284"/>
  </r>
  <r>
    <x v="1"/>
    <x v="66"/>
    <x v="14"/>
    <n v="207"/>
    <n v="214"/>
  </r>
  <r>
    <x v="1"/>
    <x v="66"/>
    <x v="15"/>
    <n v="144"/>
    <n v="152"/>
  </r>
  <r>
    <x v="1"/>
    <x v="66"/>
    <x v="16"/>
    <n v="93"/>
    <n v="101"/>
  </r>
  <r>
    <x v="1"/>
    <x v="66"/>
    <x v="17"/>
    <n v="56"/>
    <n v="64"/>
  </r>
  <r>
    <x v="1"/>
    <x v="66"/>
    <x v="18"/>
    <n v="50"/>
    <n v="57"/>
  </r>
  <r>
    <x v="1"/>
    <x v="67"/>
    <x v="0"/>
    <n v="133"/>
    <n v="127"/>
  </r>
  <r>
    <x v="1"/>
    <x v="67"/>
    <x v="1"/>
    <n v="527"/>
    <n v="500"/>
  </r>
  <r>
    <x v="1"/>
    <x v="67"/>
    <x v="2"/>
    <n v="650"/>
    <n v="626"/>
  </r>
  <r>
    <x v="1"/>
    <x v="67"/>
    <x v="3"/>
    <n v="627"/>
    <n v="607"/>
  </r>
  <r>
    <x v="1"/>
    <x v="67"/>
    <x v="4"/>
    <n v="593"/>
    <n v="577"/>
  </r>
  <r>
    <x v="1"/>
    <x v="67"/>
    <x v="5"/>
    <n v="527"/>
    <n v="528"/>
  </r>
  <r>
    <x v="1"/>
    <x v="67"/>
    <x v="6"/>
    <n v="478"/>
    <n v="489"/>
  </r>
  <r>
    <x v="1"/>
    <x v="67"/>
    <x v="7"/>
    <n v="444"/>
    <n v="464"/>
  </r>
  <r>
    <x v="1"/>
    <x v="67"/>
    <x v="8"/>
    <n v="370"/>
    <n v="405"/>
  </r>
  <r>
    <x v="1"/>
    <x v="67"/>
    <x v="9"/>
    <n v="310"/>
    <n v="348"/>
  </r>
  <r>
    <x v="1"/>
    <x v="67"/>
    <x v="10"/>
    <n v="268"/>
    <n v="297"/>
  </r>
  <r>
    <x v="1"/>
    <x v="67"/>
    <x v="11"/>
    <n v="235"/>
    <n v="251"/>
  </r>
  <r>
    <x v="1"/>
    <x v="67"/>
    <x v="12"/>
    <n v="196"/>
    <n v="206"/>
  </r>
  <r>
    <x v="1"/>
    <x v="67"/>
    <x v="13"/>
    <n v="159"/>
    <n v="164"/>
  </r>
  <r>
    <x v="1"/>
    <x v="67"/>
    <x v="14"/>
    <n v="119"/>
    <n v="124"/>
  </r>
  <r>
    <x v="1"/>
    <x v="67"/>
    <x v="15"/>
    <n v="83"/>
    <n v="87"/>
  </r>
  <r>
    <x v="1"/>
    <x v="67"/>
    <x v="16"/>
    <n v="53"/>
    <n v="58"/>
  </r>
  <r>
    <x v="1"/>
    <x v="67"/>
    <x v="17"/>
    <n v="32"/>
    <n v="36"/>
  </r>
  <r>
    <x v="1"/>
    <x v="67"/>
    <x v="18"/>
    <n v="28"/>
    <n v="33"/>
  </r>
  <r>
    <x v="1"/>
    <x v="68"/>
    <x v="0"/>
    <n v="81"/>
    <n v="77"/>
  </r>
  <r>
    <x v="1"/>
    <x v="68"/>
    <x v="1"/>
    <n v="322"/>
    <n v="306"/>
  </r>
  <r>
    <x v="1"/>
    <x v="68"/>
    <x v="2"/>
    <n v="397"/>
    <n v="382"/>
  </r>
  <r>
    <x v="1"/>
    <x v="68"/>
    <x v="3"/>
    <n v="383"/>
    <n v="371"/>
  </r>
  <r>
    <x v="1"/>
    <x v="68"/>
    <x v="4"/>
    <n v="363"/>
    <n v="353"/>
  </r>
  <r>
    <x v="1"/>
    <x v="68"/>
    <x v="5"/>
    <n v="322"/>
    <n v="323"/>
  </r>
  <r>
    <x v="1"/>
    <x v="68"/>
    <x v="6"/>
    <n v="292"/>
    <n v="299"/>
  </r>
  <r>
    <x v="1"/>
    <x v="68"/>
    <x v="7"/>
    <n v="272"/>
    <n v="287"/>
  </r>
  <r>
    <x v="1"/>
    <x v="68"/>
    <x v="8"/>
    <n v="226"/>
    <n v="247"/>
  </r>
  <r>
    <x v="1"/>
    <x v="68"/>
    <x v="9"/>
    <n v="190"/>
    <n v="213"/>
  </r>
  <r>
    <x v="1"/>
    <x v="68"/>
    <x v="10"/>
    <n v="164"/>
    <n v="181"/>
  </r>
  <r>
    <x v="1"/>
    <x v="68"/>
    <x v="11"/>
    <n v="144"/>
    <n v="154"/>
  </r>
  <r>
    <x v="1"/>
    <x v="68"/>
    <x v="12"/>
    <n v="120"/>
    <n v="126"/>
  </r>
  <r>
    <x v="1"/>
    <x v="68"/>
    <x v="13"/>
    <n v="97"/>
    <n v="100"/>
  </r>
  <r>
    <x v="1"/>
    <x v="68"/>
    <x v="14"/>
    <n v="73"/>
    <n v="75"/>
  </r>
  <r>
    <x v="1"/>
    <x v="68"/>
    <x v="15"/>
    <n v="51"/>
    <n v="53"/>
  </r>
  <r>
    <x v="1"/>
    <x v="68"/>
    <x v="16"/>
    <n v="32"/>
    <n v="35"/>
  </r>
  <r>
    <x v="1"/>
    <x v="68"/>
    <x v="17"/>
    <n v="20"/>
    <n v="22"/>
  </r>
  <r>
    <x v="1"/>
    <x v="68"/>
    <x v="18"/>
    <n v="17"/>
    <n v="20"/>
  </r>
  <r>
    <x v="1"/>
    <x v="69"/>
    <x v="0"/>
    <n v="742"/>
    <n v="705"/>
  </r>
  <r>
    <x v="1"/>
    <x v="69"/>
    <x v="1"/>
    <n v="2928"/>
    <n v="2780"/>
  </r>
  <r>
    <x v="1"/>
    <x v="69"/>
    <x v="2"/>
    <n v="3614"/>
    <n v="3477"/>
  </r>
  <r>
    <x v="1"/>
    <x v="69"/>
    <x v="3"/>
    <n v="3484"/>
    <n v="3374"/>
  </r>
  <r>
    <x v="1"/>
    <x v="69"/>
    <x v="4"/>
    <n v="3297"/>
    <n v="3208"/>
  </r>
  <r>
    <x v="1"/>
    <x v="69"/>
    <x v="5"/>
    <n v="2928"/>
    <n v="2934"/>
  </r>
  <r>
    <x v="1"/>
    <x v="69"/>
    <x v="6"/>
    <n v="2659"/>
    <n v="2716"/>
  </r>
  <r>
    <x v="1"/>
    <x v="69"/>
    <x v="7"/>
    <n v="2405"/>
    <n v="2536"/>
  </r>
  <r>
    <x v="1"/>
    <x v="69"/>
    <x v="8"/>
    <n v="2056"/>
    <n v="2249"/>
  </r>
  <r>
    <x v="1"/>
    <x v="69"/>
    <x v="9"/>
    <n v="1727"/>
    <n v="1937"/>
  </r>
  <r>
    <x v="1"/>
    <x v="69"/>
    <x v="10"/>
    <n v="1492"/>
    <n v="1651"/>
  </r>
  <r>
    <x v="1"/>
    <x v="69"/>
    <x v="11"/>
    <n v="1310"/>
    <n v="1398"/>
  </r>
  <r>
    <x v="1"/>
    <x v="69"/>
    <x v="12"/>
    <n v="1093"/>
    <n v="1146"/>
  </r>
  <r>
    <x v="1"/>
    <x v="69"/>
    <x v="13"/>
    <n v="885"/>
    <n v="911"/>
  </r>
  <r>
    <x v="1"/>
    <x v="69"/>
    <x v="14"/>
    <n v="663"/>
    <n v="688"/>
  </r>
  <r>
    <x v="1"/>
    <x v="69"/>
    <x v="15"/>
    <n v="464"/>
    <n v="487"/>
  </r>
  <r>
    <x v="1"/>
    <x v="69"/>
    <x v="16"/>
    <n v="299"/>
    <n v="325"/>
  </r>
  <r>
    <x v="1"/>
    <x v="69"/>
    <x v="17"/>
    <n v="182"/>
    <n v="205"/>
  </r>
  <r>
    <x v="1"/>
    <x v="69"/>
    <x v="18"/>
    <n v="160"/>
    <n v="183"/>
  </r>
  <r>
    <x v="1"/>
    <x v="70"/>
    <x v="0"/>
    <n v="46"/>
    <n v="44"/>
  </r>
  <r>
    <x v="1"/>
    <x v="70"/>
    <x v="1"/>
    <n v="182"/>
    <n v="173"/>
  </r>
  <r>
    <x v="1"/>
    <x v="70"/>
    <x v="2"/>
    <n v="225"/>
    <n v="216"/>
  </r>
  <r>
    <x v="1"/>
    <x v="70"/>
    <x v="3"/>
    <n v="217"/>
    <n v="210"/>
  </r>
  <r>
    <x v="1"/>
    <x v="70"/>
    <x v="4"/>
    <n v="205"/>
    <n v="200"/>
  </r>
  <r>
    <x v="1"/>
    <x v="70"/>
    <x v="5"/>
    <n v="182"/>
    <n v="183"/>
  </r>
  <r>
    <x v="1"/>
    <x v="70"/>
    <x v="6"/>
    <n v="165"/>
    <n v="169"/>
  </r>
  <r>
    <x v="1"/>
    <x v="70"/>
    <x v="7"/>
    <n v="157"/>
    <n v="167"/>
  </r>
  <r>
    <x v="1"/>
    <x v="70"/>
    <x v="8"/>
    <n v="128"/>
    <n v="140"/>
  </r>
  <r>
    <x v="1"/>
    <x v="70"/>
    <x v="9"/>
    <n v="107"/>
    <n v="120"/>
  </r>
  <r>
    <x v="1"/>
    <x v="70"/>
    <x v="10"/>
    <n v="93"/>
    <n v="102"/>
  </r>
  <r>
    <x v="1"/>
    <x v="70"/>
    <x v="11"/>
    <n v="81"/>
    <n v="87"/>
  </r>
  <r>
    <x v="1"/>
    <x v="70"/>
    <x v="12"/>
    <n v="68"/>
    <n v="71"/>
  </r>
  <r>
    <x v="1"/>
    <x v="70"/>
    <x v="13"/>
    <n v="55"/>
    <n v="56"/>
  </r>
  <r>
    <x v="1"/>
    <x v="70"/>
    <x v="14"/>
    <n v="41"/>
    <n v="42"/>
  </r>
  <r>
    <x v="1"/>
    <x v="70"/>
    <x v="15"/>
    <n v="28"/>
    <n v="30"/>
  </r>
  <r>
    <x v="1"/>
    <x v="70"/>
    <x v="16"/>
    <n v="18"/>
    <n v="20"/>
  </r>
  <r>
    <x v="1"/>
    <x v="70"/>
    <x v="17"/>
    <n v="11"/>
    <n v="12"/>
  </r>
  <r>
    <x v="1"/>
    <x v="70"/>
    <x v="18"/>
    <n v="10"/>
    <n v="11"/>
  </r>
  <r>
    <x v="1"/>
    <x v="71"/>
    <x v="0"/>
    <n v="2258"/>
    <n v="2147"/>
  </r>
  <r>
    <x v="1"/>
    <x v="71"/>
    <x v="1"/>
    <n v="8913"/>
    <n v="8460"/>
  </r>
  <r>
    <x v="1"/>
    <x v="71"/>
    <x v="2"/>
    <n v="10999"/>
    <n v="10582"/>
  </r>
  <r>
    <x v="1"/>
    <x v="71"/>
    <x v="3"/>
    <n v="10603"/>
    <n v="10270"/>
  </r>
  <r>
    <x v="1"/>
    <x v="71"/>
    <x v="4"/>
    <n v="10035"/>
    <n v="9762"/>
  </r>
  <r>
    <x v="1"/>
    <x v="71"/>
    <x v="5"/>
    <n v="8913"/>
    <n v="8929"/>
  </r>
  <r>
    <x v="1"/>
    <x v="71"/>
    <x v="6"/>
    <n v="8094"/>
    <n v="8265"/>
  </r>
  <r>
    <x v="1"/>
    <x v="71"/>
    <x v="7"/>
    <n v="7297"/>
    <n v="7703"/>
  </r>
  <r>
    <x v="1"/>
    <x v="71"/>
    <x v="8"/>
    <n v="6259"/>
    <n v="6846"/>
  </r>
  <r>
    <x v="1"/>
    <x v="71"/>
    <x v="9"/>
    <n v="5255"/>
    <n v="5896"/>
  </r>
  <r>
    <x v="1"/>
    <x v="71"/>
    <x v="10"/>
    <n v="4542"/>
    <n v="5024"/>
  </r>
  <r>
    <x v="1"/>
    <x v="71"/>
    <x v="11"/>
    <n v="3987"/>
    <n v="4256"/>
  </r>
  <r>
    <x v="1"/>
    <x v="71"/>
    <x v="12"/>
    <n v="3327"/>
    <n v="3488"/>
  </r>
  <r>
    <x v="1"/>
    <x v="71"/>
    <x v="13"/>
    <n v="2693"/>
    <n v="2772"/>
  </r>
  <r>
    <x v="1"/>
    <x v="71"/>
    <x v="14"/>
    <n v="2020"/>
    <n v="2095"/>
  </r>
  <r>
    <x v="1"/>
    <x v="71"/>
    <x v="15"/>
    <n v="1412"/>
    <n v="1483"/>
  </r>
  <r>
    <x v="1"/>
    <x v="71"/>
    <x v="16"/>
    <n v="911"/>
    <n v="989"/>
  </r>
  <r>
    <x v="1"/>
    <x v="71"/>
    <x v="17"/>
    <n v="554"/>
    <n v="624"/>
  </r>
  <r>
    <x v="1"/>
    <x v="71"/>
    <x v="18"/>
    <n v="488"/>
    <n v="559"/>
  </r>
  <r>
    <x v="1"/>
    <x v="72"/>
    <x v="0"/>
    <n v="136"/>
    <n v="130"/>
  </r>
  <r>
    <x v="1"/>
    <x v="72"/>
    <x v="1"/>
    <n v="540"/>
    <n v="512"/>
  </r>
  <r>
    <x v="1"/>
    <x v="72"/>
    <x v="2"/>
    <n v="666"/>
    <n v="641"/>
  </r>
  <r>
    <x v="1"/>
    <x v="72"/>
    <x v="3"/>
    <n v="642"/>
    <n v="622"/>
  </r>
  <r>
    <x v="1"/>
    <x v="72"/>
    <x v="4"/>
    <n v="608"/>
    <n v="591"/>
  </r>
  <r>
    <x v="1"/>
    <x v="72"/>
    <x v="5"/>
    <n v="540"/>
    <n v="541"/>
  </r>
  <r>
    <x v="1"/>
    <x v="72"/>
    <x v="6"/>
    <n v="490"/>
    <n v="500"/>
  </r>
  <r>
    <x v="1"/>
    <x v="72"/>
    <x v="7"/>
    <n v="451"/>
    <n v="477"/>
  </r>
  <r>
    <x v="1"/>
    <x v="72"/>
    <x v="8"/>
    <n v="379"/>
    <n v="414"/>
  </r>
  <r>
    <x v="1"/>
    <x v="72"/>
    <x v="9"/>
    <n v="318"/>
    <n v="357"/>
  </r>
  <r>
    <x v="1"/>
    <x v="72"/>
    <x v="10"/>
    <n v="275"/>
    <n v="304"/>
  </r>
  <r>
    <x v="1"/>
    <x v="72"/>
    <x v="11"/>
    <n v="241"/>
    <n v="257"/>
  </r>
  <r>
    <x v="1"/>
    <x v="72"/>
    <x v="12"/>
    <n v="201"/>
    <n v="211"/>
  </r>
  <r>
    <x v="1"/>
    <x v="72"/>
    <x v="13"/>
    <n v="163"/>
    <n v="168"/>
  </r>
  <r>
    <x v="1"/>
    <x v="72"/>
    <x v="14"/>
    <n v="122"/>
    <n v="126"/>
  </r>
  <r>
    <x v="1"/>
    <x v="72"/>
    <x v="15"/>
    <n v="85"/>
    <n v="89"/>
  </r>
  <r>
    <x v="1"/>
    <x v="72"/>
    <x v="16"/>
    <n v="55"/>
    <n v="59"/>
  </r>
  <r>
    <x v="1"/>
    <x v="72"/>
    <x v="17"/>
    <n v="33"/>
    <n v="37"/>
  </r>
  <r>
    <x v="1"/>
    <x v="72"/>
    <x v="18"/>
    <n v="29"/>
    <n v="33"/>
  </r>
  <r>
    <x v="1"/>
    <x v="73"/>
    <x v="0"/>
    <n v="945"/>
    <n v="899"/>
  </r>
  <r>
    <x v="1"/>
    <x v="73"/>
    <x v="1"/>
    <n v="3733"/>
    <n v="3544"/>
  </r>
  <r>
    <x v="1"/>
    <x v="73"/>
    <x v="2"/>
    <n v="4607"/>
    <n v="4433"/>
  </r>
  <r>
    <x v="1"/>
    <x v="73"/>
    <x v="3"/>
    <n v="4441"/>
    <n v="4302"/>
  </r>
  <r>
    <x v="1"/>
    <x v="73"/>
    <x v="4"/>
    <n v="4203"/>
    <n v="4089"/>
  </r>
  <r>
    <x v="1"/>
    <x v="73"/>
    <x v="5"/>
    <n v="3733"/>
    <n v="3740"/>
  </r>
  <r>
    <x v="1"/>
    <x v="73"/>
    <x v="6"/>
    <n v="3390"/>
    <n v="3462"/>
  </r>
  <r>
    <x v="1"/>
    <x v="73"/>
    <x v="7"/>
    <n v="3066"/>
    <n v="3231"/>
  </r>
  <r>
    <x v="1"/>
    <x v="73"/>
    <x v="8"/>
    <n v="2621"/>
    <n v="2868"/>
  </r>
  <r>
    <x v="1"/>
    <x v="73"/>
    <x v="9"/>
    <n v="2201"/>
    <n v="2470"/>
  </r>
  <r>
    <x v="1"/>
    <x v="73"/>
    <x v="10"/>
    <n v="1902"/>
    <n v="2104"/>
  </r>
  <r>
    <x v="1"/>
    <x v="73"/>
    <x v="11"/>
    <n v="1670"/>
    <n v="1783"/>
  </r>
  <r>
    <x v="1"/>
    <x v="73"/>
    <x v="12"/>
    <n v="1393"/>
    <n v="1461"/>
  </r>
  <r>
    <x v="1"/>
    <x v="73"/>
    <x v="13"/>
    <n v="1128"/>
    <n v="1161"/>
  </r>
  <r>
    <x v="1"/>
    <x v="73"/>
    <x v="14"/>
    <n v="846"/>
    <n v="877"/>
  </r>
  <r>
    <x v="1"/>
    <x v="73"/>
    <x v="15"/>
    <n v="591"/>
    <n v="621"/>
  </r>
  <r>
    <x v="1"/>
    <x v="73"/>
    <x v="16"/>
    <n v="381"/>
    <n v="414"/>
  </r>
  <r>
    <x v="1"/>
    <x v="73"/>
    <x v="17"/>
    <n v="232"/>
    <n v="261"/>
  </r>
  <r>
    <x v="1"/>
    <x v="73"/>
    <x v="18"/>
    <n v="204"/>
    <n v="234"/>
  </r>
  <r>
    <x v="1"/>
    <x v="74"/>
    <x v="0"/>
    <n v="179"/>
    <n v="170"/>
  </r>
  <r>
    <x v="1"/>
    <x v="74"/>
    <x v="1"/>
    <n v="708"/>
    <n v="672"/>
  </r>
  <r>
    <x v="1"/>
    <x v="74"/>
    <x v="2"/>
    <n v="873"/>
    <n v="840"/>
  </r>
  <r>
    <x v="1"/>
    <x v="74"/>
    <x v="3"/>
    <n v="842"/>
    <n v="815"/>
  </r>
  <r>
    <x v="1"/>
    <x v="74"/>
    <x v="4"/>
    <n v="797"/>
    <n v="775"/>
  </r>
  <r>
    <x v="1"/>
    <x v="74"/>
    <x v="5"/>
    <n v="708"/>
    <n v="709"/>
  </r>
  <r>
    <x v="1"/>
    <x v="74"/>
    <x v="6"/>
    <n v="643"/>
    <n v="656"/>
  </r>
  <r>
    <x v="1"/>
    <x v="74"/>
    <x v="7"/>
    <n v="586"/>
    <n v="621"/>
  </r>
  <r>
    <x v="1"/>
    <x v="74"/>
    <x v="8"/>
    <n v="497"/>
    <n v="543"/>
  </r>
  <r>
    <x v="1"/>
    <x v="74"/>
    <x v="9"/>
    <n v="417"/>
    <n v="468"/>
  </r>
  <r>
    <x v="1"/>
    <x v="74"/>
    <x v="10"/>
    <n v="360"/>
    <n v="399"/>
  </r>
  <r>
    <x v="1"/>
    <x v="74"/>
    <x v="11"/>
    <n v="316"/>
    <n v="338"/>
  </r>
  <r>
    <x v="1"/>
    <x v="74"/>
    <x v="12"/>
    <n v="264"/>
    <n v="277"/>
  </r>
  <r>
    <x v="1"/>
    <x v="74"/>
    <x v="13"/>
    <n v="214"/>
    <n v="220"/>
  </r>
  <r>
    <x v="1"/>
    <x v="74"/>
    <x v="14"/>
    <n v="160"/>
    <n v="166"/>
  </r>
  <r>
    <x v="1"/>
    <x v="74"/>
    <x v="15"/>
    <n v="112"/>
    <n v="117"/>
  </r>
  <r>
    <x v="1"/>
    <x v="74"/>
    <x v="16"/>
    <n v="72"/>
    <n v="78"/>
  </r>
  <r>
    <x v="1"/>
    <x v="74"/>
    <x v="17"/>
    <n v="44"/>
    <n v="49"/>
  </r>
  <r>
    <x v="1"/>
    <x v="74"/>
    <x v="18"/>
    <n v="38"/>
    <n v="44"/>
  </r>
  <r>
    <x v="1"/>
    <x v="75"/>
    <x v="0"/>
    <n v="38"/>
    <n v="36"/>
  </r>
  <r>
    <x v="1"/>
    <x v="75"/>
    <x v="1"/>
    <n v="152"/>
    <n v="144"/>
  </r>
  <r>
    <x v="1"/>
    <x v="75"/>
    <x v="2"/>
    <n v="188"/>
    <n v="181"/>
  </r>
  <r>
    <x v="1"/>
    <x v="75"/>
    <x v="3"/>
    <n v="181"/>
    <n v="175"/>
  </r>
  <r>
    <x v="1"/>
    <x v="75"/>
    <x v="4"/>
    <n v="171"/>
    <n v="166"/>
  </r>
  <r>
    <x v="1"/>
    <x v="75"/>
    <x v="5"/>
    <n v="152"/>
    <n v="152"/>
  </r>
  <r>
    <x v="1"/>
    <x v="75"/>
    <x v="6"/>
    <n v="138"/>
    <n v="141"/>
  </r>
  <r>
    <x v="1"/>
    <x v="75"/>
    <x v="7"/>
    <n v="134"/>
    <n v="143"/>
  </r>
  <r>
    <x v="1"/>
    <x v="75"/>
    <x v="8"/>
    <n v="107"/>
    <n v="117"/>
  </r>
  <r>
    <x v="1"/>
    <x v="75"/>
    <x v="9"/>
    <n v="89"/>
    <n v="100"/>
  </r>
  <r>
    <x v="1"/>
    <x v="75"/>
    <x v="10"/>
    <n v="77"/>
    <n v="85"/>
  </r>
  <r>
    <x v="1"/>
    <x v="75"/>
    <x v="11"/>
    <n v="68"/>
    <n v="72"/>
  </r>
  <r>
    <x v="1"/>
    <x v="75"/>
    <x v="12"/>
    <n v="56"/>
    <n v="59"/>
  </r>
  <r>
    <x v="1"/>
    <x v="75"/>
    <x v="13"/>
    <n v="46"/>
    <n v="47"/>
  </r>
  <r>
    <x v="1"/>
    <x v="75"/>
    <x v="14"/>
    <n v="34"/>
    <n v="35"/>
  </r>
  <r>
    <x v="1"/>
    <x v="75"/>
    <x v="15"/>
    <n v="24"/>
    <n v="25"/>
  </r>
  <r>
    <x v="1"/>
    <x v="75"/>
    <x v="16"/>
    <n v="15"/>
    <n v="16"/>
  </r>
  <r>
    <x v="1"/>
    <x v="75"/>
    <x v="17"/>
    <n v="9"/>
    <n v="10"/>
  </r>
  <r>
    <x v="1"/>
    <x v="75"/>
    <x v="18"/>
    <n v="8"/>
    <n v="9"/>
  </r>
  <r>
    <x v="1"/>
    <x v="76"/>
    <x v="0"/>
    <n v="533"/>
    <n v="507"/>
  </r>
  <r>
    <x v="1"/>
    <x v="76"/>
    <x v="1"/>
    <n v="2106"/>
    <n v="1999"/>
  </r>
  <r>
    <x v="1"/>
    <x v="76"/>
    <x v="2"/>
    <n v="2599"/>
    <n v="2500"/>
  </r>
  <r>
    <x v="1"/>
    <x v="76"/>
    <x v="3"/>
    <n v="2505"/>
    <n v="2426"/>
  </r>
  <r>
    <x v="1"/>
    <x v="76"/>
    <x v="4"/>
    <n v="2371"/>
    <n v="2306"/>
  </r>
  <r>
    <x v="1"/>
    <x v="76"/>
    <x v="5"/>
    <n v="2106"/>
    <n v="2109"/>
  </r>
  <r>
    <x v="1"/>
    <x v="76"/>
    <x v="6"/>
    <n v="1912"/>
    <n v="1953"/>
  </r>
  <r>
    <x v="1"/>
    <x v="76"/>
    <x v="7"/>
    <n v="1730"/>
    <n v="1827"/>
  </r>
  <r>
    <x v="1"/>
    <x v="76"/>
    <x v="8"/>
    <n v="1479"/>
    <n v="1617"/>
  </r>
  <r>
    <x v="1"/>
    <x v="76"/>
    <x v="9"/>
    <n v="1241"/>
    <n v="1393"/>
  </r>
  <r>
    <x v="1"/>
    <x v="76"/>
    <x v="10"/>
    <n v="1073"/>
    <n v="1187"/>
  </r>
  <r>
    <x v="1"/>
    <x v="76"/>
    <x v="11"/>
    <n v="942"/>
    <n v="1005"/>
  </r>
  <r>
    <x v="1"/>
    <x v="76"/>
    <x v="12"/>
    <n v="786"/>
    <n v="824"/>
  </r>
  <r>
    <x v="1"/>
    <x v="76"/>
    <x v="13"/>
    <n v="636"/>
    <n v="655"/>
  </r>
  <r>
    <x v="1"/>
    <x v="76"/>
    <x v="14"/>
    <n v="477"/>
    <n v="495"/>
  </r>
  <r>
    <x v="1"/>
    <x v="76"/>
    <x v="15"/>
    <n v="333"/>
    <n v="350"/>
  </r>
  <r>
    <x v="1"/>
    <x v="76"/>
    <x v="16"/>
    <n v="215"/>
    <n v="233"/>
  </r>
  <r>
    <x v="1"/>
    <x v="76"/>
    <x v="17"/>
    <n v="131"/>
    <n v="147"/>
  </r>
  <r>
    <x v="1"/>
    <x v="76"/>
    <x v="18"/>
    <n v="115"/>
    <n v="132"/>
  </r>
  <r>
    <x v="1"/>
    <x v="77"/>
    <x v="0"/>
    <n v="1281"/>
    <n v="1218"/>
  </r>
  <r>
    <x v="1"/>
    <x v="77"/>
    <x v="1"/>
    <n v="5058"/>
    <n v="4801"/>
  </r>
  <r>
    <x v="1"/>
    <x v="77"/>
    <x v="2"/>
    <n v="6242"/>
    <n v="6005"/>
  </r>
  <r>
    <x v="1"/>
    <x v="77"/>
    <x v="3"/>
    <n v="6017"/>
    <n v="5828"/>
  </r>
  <r>
    <x v="1"/>
    <x v="77"/>
    <x v="4"/>
    <n v="5695"/>
    <n v="5540"/>
  </r>
  <r>
    <x v="1"/>
    <x v="77"/>
    <x v="5"/>
    <n v="5058"/>
    <n v="5067"/>
  </r>
  <r>
    <x v="1"/>
    <x v="77"/>
    <x v="6"/>
    <n v="4593"/>
    <n v="4690"/>
  </r>
  <r>
    <x v="1"/>
    <x v="77"/>
    <x v="7"/>
    <n v="4147"/>
    <n v="4377"/>
  </r>
  <r>
    <x v="1"/>
    <x v="77"/>
    <x v="8"/>
    <n v="3552"/>
    <n v="3885"/>
  </r>
  <r>
    <x v="1"/>
    <x v="77"/>
    <x v="9"/>
    <n v="2982"/>
    <n v="3346"/>
  </r>
  <r>
    <x v="1"/>
    <x v="77"/>
    <x v="10"/>
    <n v="2577"/>
    <n v="2851"/>
  </r>
  <r>
    <x v="1"/>
    <x v="77"/>
    <x v="11"/>
    <n v="2263"/>
    <n v="2415"/>
  </r>
  <r>
    <x v="1"/>
    <x v="77"/>
    <x v="12"/>
    <n v="1888"/>
    <n v="1979"/>
  </r>
  <r>
    <x v="1"/>
    <x v="77"/>
    <x v="13"/>
    <n v="1528"/>
    <n v="1573"/>
  </r>
  <r>
    <x v="1"/>
    <x v="77"/>
    <x v="14"/>
    <n v="1146"/>
    <n v="1189"/>
  </r>
  <r>
    <x v="1"/>
    <x v="77"/>
    <x v="15"/>
    <n v="801"/>
    <n v="842"/>
  </r>
  <r>
    <x v="1"/>
    <x v="77"/>
    <x v="16"/>
    <n v="517"/>
    <n v="561"/>
  </r>
  <r>
    <x v="1"/>
    <x v="77"/>
    <x v="17"/>
    <n v="314"/>
    <n v="354"/>
  </r>
  <r>
    <x v="1"/>
    <x v="77"/>
    <x v="18"/>
    <n v="277"/>
    <n v="317"/>
  </r>
  <r>
    <x v="1"/>
    <x v="78"/>
    <x v="0"/>
    <n v="256"/>
    <n v="243"/>
  </r>
  <r>
    <x v="1"/>
    <x v="78"/>
    <x v="1"/>
    <n v="1011"/>
    <n v="959"/>
  </r>
  <r>
    <x v="1"/>
    <x v="78"/>
    <x v="2"/>
    <n v="1248"/>
    <n v="1200"/>
  </r>
  <r>
    <x v="1"/>
    <x v="78"/>
    <x v="3"/>
    <n v="1203"/>
    <n v="1165"/>
  </r>
  <r>
    <x v="1"/>
    <x v="78"/>
    <x v="4"/>
    <n v="1138"/>
    <n v="1107"/>
  </r>
  <r>
    <x v="1"/>
    <x v="78"/>
    <x v="5"/>
    <n v="1011"/>
    <n v="1013"/>
  </r>
  <r>
    <x v="1"/>
    <x v="78"/>
    <x v="6"/>
    <n v="918"/>
    <n v="937"/>
  </r>
  <r>
    <x v="1"/>
    <x v="78"/>
    <x v="7"/>
    <n v="834"/>
    <n v="883"/>
  </r>
  <r>
    <x v="1"/>
    <x v="78"/>
    <x v="8"/>
    <n v="710"/>
    <n v="776"/>
  </r>
  <r>
    <x v="1"/>
    <x v="78"/>
    <x v="9"/>
    <n v="596"/>
    <n v="669"/>
  </r>
  <r>
    <x v="1"/>
    <x v="78"/>
    <x v="10"/>
    <n v="515"/>
    <n v="570"/>
  </r>
  <r>
    <x v="1"/>
    <x v="78"/>
    <x v="11"/>
    <n v="452"/>
    <n v="482"/>
  </r>
  <r>
    <x v="1"/>
    <x v="78"/>
    <x v="12"/>
    <n v="377"/>
    <n v="395"/>
  </r>
  <r>
    <x v="1"/>
    <x v="78"/>
    <x v="13"/>
    <n v="305"/>
    <n v="314"/>
  </r>
  <r>
    <x v="1"/>
    <x v="78"/>
    <x v="14"/>
    <n v="229"/>
    <n v="237"/>
  </r>
  <r>
    <x v="1"/>
    <x v="78"/>
    <x v="15"/>
    <n v="160"/>
    <n v="168"/>
  </r>
  <r>
    <x v="1"/>
    <x v="78"/>
    <x v="16"/>
    <n v="103"/>
    <n v="112"/>
  </r>
  <r>
    <x v="1"/>
    <x v="78"/>
    <x v="17"/>
    <n v="62"/>
    <n v="70"/>
  </r>
  <r>
    <x v="1"/>
    <x v="78"/>
    <x v="18"/>
    <n v="55"/>
    <n v="63"/>
  </r>
  <r>
    <x v="1"/>
    <x v="79"/>
    <x v="0"/>
    <n v="119"/>
    <n v="113"/>
  </r>
  <r>
    <x v="1"/>
    <x v="79"/>
    <x v="1"/>
    <n v="470"/>
    <n v="446"/>
  </r>
  <r>
    <x v="1"/>
    <x v="79"/>
    <x v="2"/>
    <n v="580"/>
    <n v="558"/>
  </r>
  <r>
    <x v="1"/>
    <x v="79"/>
    <x v="3"/>
    <n v="559"/>
    <n v="541"/>
  </r>
  <r>
    <x v="1"/>
    <x v="79"/>
    <x v="4"/>
    <n v="529"/>
    <n v="515"/>
  </r>
  <r>
    <x v="1"/>
    <x v="79"/>
    <x v="5"/>
    <n v="470"/>
    <n v="471"/>
  </r>
  <r>
    <x v="1"/>
    <x v="79"/>
    <x v="6"/>
    <n v="427"/>
    <n v="436"/>
  </r>
  <r>
    <x v="1"/>
    <x v="79"/>
    <x v="7"/>
    <n v="391"/>
    <n v="413"/>
  </r>
  <r>
    <x v="1"/>
    <x v="79"/>
    <x v="8"/>
    <n v="330"/>
    <n v="361"/>
  </r>
  <r>
    <x v="1"/>
    <x v="79"/>
    <x v="9"/>
    <n v="277"/>
    <n v="311"/>
  </r>
  <r>
    <x v="1"/>
    <x v="79"/>
    <x v="10"/>
    <n v="239"/>
    <n v="265"/>
  </r>
  <r>
    <x v="1"/>
    <x v="79"/>
    <x v="11"/>
    <n v="210"/>
    <n v="224"/>
  </r>
  <r>
    <x v="1"/>
    <x v="79"/>
    <x v="12"/>
    <n v="175"/>
    <n v="184"/>
  </r>
  <r>
    <x v="1"/>
    <x v="79"/>
    <x v="13"/>
    <n v="142"/>
    <n v="146"/>
  </r>
  <r>
    <x v="1"/>
    <x v="79"/>
    <x v="14"/>
    <n v="106"/>
    <n v="110"/>
  </r>
  <r>
    <x v="1"/>
    <x v="79"/>
    <x v="15"/>
    <n v="74"/>
    <n v="78"/>
  </r>
  <r>
    <x v="1"/>
    <x v="79"/>
    <x v="16"/>
    <n v="48"/>
    <n v="52"/>
  </r>
  <r>
    <x v="1"/>
    <x v="79"/>
    <x v="17"/>
    <n v="29"/>
    <n v="32"/>
  </r>
  <r>
    <x v="1"/>
    <x v="79"/>
    <x v="18"/>
    <n v="25"/>
    <n v="29"/>
  </r>
  <r>
    <x v="1"/>
    <x v="80"/>
    <x v="0"/>
    <n v="309"/>
    <n v="294"/>
  </r>
  <r>
    <x v="1"/>
    <x v="80"/>
    <x v="1"/>
    <n v="1223"/>
    <n v="1161"/>
  </r>
  <r>
    <x v="1"/>
    <x v="80"/>
    <x v="2"/>
    <n v="1509"/>
    <n v="1452"/>
  </r>
  <r>
    <x v="1"/>
    <x v="80"/>
    <x v="3"/>
    <n v="1455"/>
    <n v="1409"/>
  </r>
  <r>
    <x v="1"/>
    <x v="80"/>
    <x v="4"/>
    <n v="1377"/>
    <n v="1339"/>
  </r>
  <r>
    <x v="1"/>
    <x v="80"/>
    <x v="5"/>
    <n v="1223"/>
    <n v="1225"/>
  </r>
  <r>
    <x v="1"/>
    <x v="80"/>
    <x v="6"/>
    <n v="1110"/>
    <n v="1134"/>
  </r>
  <r>
    <x v="1"/>
    <x v="80"/>
    <x v="7"/>
    <n v="1008"/>
    <n v="1065"/>
  </r>
  <r>
    <x v="1"/>
    <x v="80"/>
    <x v="8"/>
    <n v="859"/>
    <n v="939"/>
  </r>
  <r>
    <x v="1"/>
    <x v="80"/>
    <x v="9"/>
    <n v="721"/>
    <n v="809"/>
  </r>
  <r>
    <x v="1"/>
    <x v="80"/>
    <x v="10"/>
    <n v="623"/>
    <n v="689"/>
  </r>
  <r>
    <x v="1"/>
    <x v="80"/>
    <x v="11"/>
    <n v="547"/>
    <n v="584"/>
  </r>
  <r>
    <x v="1"/>
    <x v="80"/>
    <x v="12"/>
    <n v="456"/>
    <n v="478"/>
  </r>
  <r>
    <x v="1"/>
    <x v="80"/>
    <x v="13"/>
    <n v="369"/>
    <n v="380"/>
  </r>
  <r>
    <x v="1"/>
    <x v="80"/>
    <x v="14"/>
    <n v="277"/>
    <n v="287"/>
  </r>
  <r>
    <x v="1"/>
    <x v="80"/>
    <x v="15"/>
    <n v="193"/>
    <n v="203"/>
  </r>
  <r>
    <x v="1"/>
    <x v="80"/>
    <x v="16"/>
    <n v="125"/>
    <n v="135"/>
  </r>
  <r>
    <x v="1"/>
    <x v="80"/>
    <x v="17"/>
    <n v="76"/>
    <n v="85"/>
  </r>
  <r>
    <x v="1"/>
    <x v="80"/>
    <x v="18"/>
    <n v="67"/>
    <n v="76"/>
  </r>
  <r>
    <x v="1"/>
    <x v="81"/>
    <x v="0"/>
    <n v="497"/>
    <n v="472"/>
  </r>
  <r>
    <x v="1"/>
    <x v="81"/>
    <x v="1"/>
    <n v="1962"/>
    <n v="1862"/>
  </r>
  <r>
    <x v="1"/>
    <x v="81"/>
    <x v="2"/>
    <n v="2421"/>
    <n v="2330"/>
  </r>
  <r>
    <x v="1"/>
    <x v="81"/>
    <x v="3"/>
    <n v="2334"/>
    <n v="2261"/>
  </r>
  <r>
    <x v="1"/>
    <x v="81"/>
    <x v="4"/>
    <n v="2209"/>
    <n v="2149"/>
  </r>
  <r>
    <x v="1"/>
    <x v="81"/>
    <x v="5"/>
    <n v="1962"/>
    <n v="1966"/>
  </r>
  <r>
    <x v="1"/>
    <x v="81"/>
    <x v="6"/>
    <n v="1782"/>
    <n v="1819"/>
  </r>
  <r>
    <x v="1"/>
    <x v="81"/>
    <x v="7"/>
    <n v="1613"/>
    <n v="1703"/>
  </r>
  <r>
    <x v="1"/>
    <x v="81"/>
    <x v="8"/>
    <n v="1378"/>
    <n v="1507"/>
  </r>
  <r>
    <x v="1"/>
    <x v="81"/>
    <x v="9"/>
    <n v="1157"/>
    <n v="1298"/>
  </r>
  <r>
    <x v="1"/>
    <x v="81"/>
    <x v="10"/>
    <n v="1000"/>
    <n v="1106"/>
  </r>
  <r>
    <x v="1"/>
    <x v="81"/>
    <x v="11"/>
    <n v="878"/>
    <n v="937"/>
  </r>
  <r>
    <x v="1"/>
    <x v="81"/>
    <x v="12"/>
    <n v="732"/>
    <n v="768"/>
  </r>
  <r>
    <x v="1"/>
    <x v="81"/>
    <x v="13"/>
    <n v="593"/>
    <n v="610"/>
  </r>
  <r>
    <x v="1"/>
    <x v="81"/>
    <x v="14"/>
    <n v="444"/>
    <n v="461"/>
  </r>
  <r>
    <x v="1"/>
    <x v="81"/>
    <x v="15"/>
    <n v="311"/>
    <n v="326"/>
  </r>
  <r>
    <x v="1"/>
    <x v="81"/>
    <x v="16"/>
    <n v="200"/>
    <n v="217"/>
  </r>
  <r>
    <x v="1"/>
    <x v="81"/>
    <x v="17"/>
    <n v="122"/>
    <n v="137"/>
  </r>
  <r>
    <x v="1"/>
    <x v="81"/>
    <x v="18"/>
    <n v="107"/>
    <n v="123"/>
  </r>
  <r>
    <x v="1"/>
    <x v="82"/>
    <x v="0"/>
    <n v="287"/>
    <n v="273"/>
  </r>
  <r>
    <x v="1"/>
    <x v="82"/>
    <x v="1"/>
    <n v="1134"/>
    <n v="1077"/>
  </r>
  <r>
    <x v="1"/>
    <x v="82"/>
    <x v="2"/>
    <n v="1400"/>
    <n v="1347"/>
  </r>
  <r>
    <x v="1"/>
    <x v="82"/>
    <x v="3"/>
    <n v="1350"/>
    <n v="1307"/>
  </r>
  <r>
    <x v="1"/>
    <x v="82"/>
    <x v="4"/>
    <n v="1277"/>
    <n v="1243"/>
  </r>
  <r>
    <x v="1"/>
    <x v="82"/>
    <x v="5"/>
    <n v="1134"/>
    <n v="1137"/>
  </r>
  <r>
    <x v="1"/>
    <x v="82"/>
    <x v="6"/>
    <n v="1030"/>
    <n v="1052"/>
  </r>
  <r>
    <x v="1"/>
    <x v="82"/>
    <x v="7"/>
    <n v="938"/>
    <n v="990"/>
  </r>
  <r>
    <x v="1"/>
    <x v="82"/>
    <x v="8"/>
    <n v="796"/>
    <n v="871"/>
  </r>
  <r>
    <x v="1"/>
    <x v="82"/>
    <x v="9"/>
    <n v="669"/>
    <n v="750"/>
  </r>
  <r>
    <x v="1"/>
    <x v="82"/>
    <x v="10"/>
    <n v="578"/>
    <n v="639"/>
  </r>
  <r>
    <x v="1"/>
    <x v="82"/>
    <x v="11"/>
    <n v="507"/>
    <n v="542"/>
  </r>
  <r>
    <x v="1"/>
    <x v="82"/>
    <x v="12"/>
    <n v="423"/>
    <n v="444"/>
  </r>
  <r>
    <x v="1"/>
    <x v="82"/>
    <x v="13"/>
    <n v="343"/>
    <n v="353"/>
  </r>
  <r>
    <x v="1"/>
    <x v="82"/>
    <x v="14"/>
    <n v="257"/>
    <n v="266"/>
  </r>
  <r>
    <x v="1"/>
    <x v="82"/>
    <x v="15"/>
    <n v="179"/>
    <n v="188"/>
  </r>
  <r>
    <x v="1"/>
    <x v="82"/>
    <x v="16"/>
    <n v="116"/>
    <n v="125"/>
  </r>
  <r>
    <x v="1"/>
    <x v="82"/>
    <x v="17"/>
    <n v="70"/>
    <n v="79"/>
  </r>
  <r>
    <x v="1"/>
    <x v="82"/>
    <x v="18"/>
    <n v="62"/>
    <n v="71"/>
  </r>
  <r>
    <x v="1"/>
    <x v="83"/>
    <x v="0"/>
    <n v="105"/>
    <n v="100"/>
  </r>
  <r>
    <x v="1"/>
    <x v="83"/>
    <x v="1"/>
    <n v="416"/>
    <n v="395"/>
  </r>
  <r>
    <x v="1"/>
    <x v="83"/>
    <x v="2"/>
    <n v="514"/>
    <n v="494"/>
  </r>
  <r>
    <x v="1"/>
    <x v="83"/>
    <x v="3"/>
    <n v="495"/>
    <n v="480"/>
  </r>
  <r>
    <x v="1"/>
    <x v="83"/>
    <x v="4"/>
    <n v="469"/>
    <n v="456"/>
  </r>
  <r>
    <x v="1"/>
    <x v="83"/>
    <x v="5"/>
    <n v="416"/>
    <n v="417"/>
  </r>
  <r>
    <x v="1"/>
    <x v="83"/>
    <x v="6"/>
    <n v="378"/>
    <n v="386"/>
  </r>
  <r>
    <x v="1"/>
    <x v="83"/>
    <x v="7"/>
    <n v="350"/>
    <n v="367"/>
  </r>
  <r>
    <x v="1"/>
    <x v="83"/>
    <x v="8"/>
    <n v="292"/>
    <n v="320"/>
  </r>
  <r>
    <x v="1"/>
    <x v="83"/>
    <x v="9"/>
    <n v="245"/>
    <n v="275"/>
  </r>
  <r>
    <x v="1"/>
    <x v="83"/>
    <x v="10"/>
    <n v="212"/>
    <n v="234"/>
  </r>
  <r>
    <x v="1"/>
    <x v="83"/>
    <x v="11"/>
    <n v="186"/>
    <n v="198"/>
  </r>
  <r>
    <x v="1"/>
    <x v="83"/>
    <x v="12"/>
    <n v="155"/>
    <n v="163"/>
  </r>
  <r>
    <x v="1"/>
    <x v="83"/>
    <x v="13"/>
    <n v="125"/>
    <n v="129"/>
  </r>
  <r>
    <x v="1"/>
    <x v="83"/>
    <x v="14"/>
    <n v="94"/>
    <n v="97"/>
  </r>
  <r>
    <x v="1"/>
    <x v="83"/>
    <x v="15"/>
    <n v="66"/>
    <n v="69"/>
  </r>
  <r>
    <x v="1"/>
    <x v="83"/>
    <x v="16"/>
    <n v="42"/>
    <n v="46"/>
  </r>
  <r>
    <x v="1"/>
    <x v="83"/>
    <x v="17"/>
    <n v="25"/>
    <n v="29"/>
  </r>
  <r>
    <x v="1"/>
    <x v="83"/>
    <x v="18"/>
    <n v="22"/>
    <n v="26"/>
  </r>
  <r>
    <x v="1"/>
    <x v="84"/>
    <x v="0"/>
    <n v="435"/>
    <n v="414"/>
  </r>
  <r>
    <x v="1"/>
    <x v="84"/>
    <x v="1"/>
    <n v="1718"/>
    <n v="1631"/>
  </r>
  <r>
    <x v="1"/>
    <x v="84"/>
    <x v="2"/>
    <n v="2120"/>
    <n v="2040"/>
  </r>
  <r>
    <x v="1"/>
    <x v="84"/>
    <x v="3"/>
    <n v="2044"/>
    <n v="1980"/>
  </r>
  <r>
    <x v="1"/>
    <x v="84"/>
    <x v="4"/>
    <n v="1935"/>
    <n v="1882"/>
  </r>
  <r>
    <x v="1"/>
    <x v="84"/>
    <x v="5"/>
    <n v="1718"/>
    <n v="1721"/>
  </r>
  <r>
    <x v="1"/>
    <x v="84"/>
    <x v="6"/>
    <n v="1560"/>
    <n v="1593"/>
  </r>
  <r>
    <x v="1"/>
    <x v="84"/>
    <x v="7"/>
    <n v="1416"/>
    <n v="1493"/>
  </r>
  <r>
    <x v="1"/>
    <x v="84"/>
    <x v="8"/>
    <n v="1206"/>
    <n v="1320"/>
  </r>
  <r>
    <x v="1"/>
    <x v="84"/>
    <x v="9"/>
    <n v="1013"/>
    <n v="1136"/>
  </r>
  <r>
    <x v="1"/>
    <x v="84"/>
    <x v="10"/>
    <n v="875"/>
    <n v="968"/>
  </r>
  <r>
    <x v="1"/>
    <x v="84"/>
    <x v="11"/>
    <n v="768"/>
    <n v="820"/>
  </r>
  <r>
    <x v="1"/>
    <x v="84"/>
    <x v="12"/>
    <n v="641"/>
    <n v="672"/>
  </r>
  <r>
    <x v="1"/>
    <x v="84"/>
    <x v="13"/>
    <n v="519"/>
    <n v="534"/>
  </r>
  <r>
    <x v="1"/>
    <x v="84"/>
    <x v="14"/>
    <n v="389"/>
    <n v="404"/>
  </r>
  <r>
    <x v="1"/>
    <x v="84"/>
    <x v="15"/>
    <n v="272"/>
    <n v="286"/>
  </r>
  <r>
    <x v="1"/>
    <x v="84"/>
    <x v="16"/>
    <n v="175"/>
    <n v="190"/>
  </r>
  <r>
    <x v="1"/>
    <x v="84"/>
    <x v="17"/>
    <n v="106"/>
    <n v="120"/>
  </r>
  <r>
    <x v="1"/>
    <x v="84"/>
    <x v="18"/>
    <n v="94"/>
    <n v="107"/>
  </r>
  <r>
    <x v="1"/>
    <x v="85"/>
    <x v="0"/>
    <n v="84"/>
    <n v="80"/>
  </r>
  <r>
    <x v="1"/>
    <x v="85"/>
    <x v="1"/>
    <n v="334"/>
    <n v="317"/>
  </r>
  <r>
    <x v="1"/>
    <x v="85"/>
    <x v="2"/>
    <n v="412"/>
    <n v="396"/>
  </r>
  <r>
    <x v="1"/>
    <x v="85"/>
    <x v="3"/>
    <n v="397"/>
    <n v="385"/>
  </r>
  <r>
    <x v="1"/>
    <x v="85"/>
    <x v="4"/>
    <n v="376"/>
    <n v="366"/>
  </r>
  <r>
    <x v="1"/>
    <x v="85"/>
    <x v="5"/>
    <n v="334"/>
    <n v="334"/>
  </r>
  <r>
    <x v="1"/>
    <x v="85"/>
    <x v="6"/>
    <n v="303"/>
    <n v="309"/>
  </r>
  <r>
    <x v="1"/>
    <x v="85"/>
    <x v="7"/>
    <n v="282"/>
    <n v="299"/>
  </r>
  <r>
    <x v="1"/>
    <x v="85"/>
    <x v="8"/>
    <n v="234"/>
    <n v="256"/>
  </r>
  <r>
    <x v="1"/>
    <x v="85"/>
    <x v="9"/>
    <n v="197"/>
    <n v="221"/>
  </r>
  <r>
    <x v="1"/>
    <x v="85"/>
    <x v="10"/>
    <n v="170"/>
    <n v="188"/>
  </r>
  <r>
    <x v="1"/>
    <x v="85"/>
    <x v="11"/>
    <n v="149"/>
    <n v="159"/>
  </r>
  <r>
    <x v="1"/>
    <x v="85"/>
    <x v="12"/>
    <n v="124"/>
    <n v="130"/>
  </r>
  <r>
    <x v="1"/>
    <x v="85"/>
    <x v="13"/>
    <n v="101"/>
    <n v="103"/>
  </r>
  <r>
    <x v="1"/>
    <x v="85"/>
    <x v="14"/>
    <n v="75"/>
    <n v="78"/>
  </r>
  <r>
    <x v="1"/>
    <x v="85"/>
    <x v="15"/>
    <n v="52"/>
    <n v="55"/>
  </r>
  <r>
    <x v="1"/>
    <x v="85"/>
    <x v="16"/>
    <n v="34"/>
    <n v="37"/>
  </r>
  <r>
    <x v="1"/>
    <x v="85"/>
    <x v="17"/>
    <n v="20"/>
    <n v="23"/>
  </r>
  <r>
    <x v="1"/>
    <x v="85"/>
    <x v="18"/>
    <n v="18"/>
    <n v="20"/>
  </r>
  <r>
    <x v="1"/>
    <x v="86"/>
    <x v="0"/>
    <n v="290"/>
    <n v="276"/>
  </r>
  <r>
    <x v="1"/>
    <x v="86"/>
    <x v="1"/>
    <n v="1145"/>
    <n v="1087"/>
  </r>
  <r>
    <x v="1"/>
    <x v="86"/>
    <x v="2"/>
    <n v="1414"/>
    <n v="1360"/>
  </r>
  <r>
    <x v="1"/>
    <x v="86"/>
    <x v="3"/>
    <n v="1363"/>
    <n v="1320"/>
  </r>
  <r>
    <x v="1"/>
    <x v="86"/>
    <x v="4"/>
    <n v="1290"/>
    <n v="1255"/>
  </r>
  <r>
    <x v="1"/>
    <x v="86"/>
    <x v="5"/>
    <n v="1145"/>
    <n v="1148"/>
  </r>
  <r>
    <x v="1"/>
    <x v="86"/>
    <x v="6"/>
    <n v="1040"/>
    <n v="1062"/>
  </r>
  <r>
    <x v="1"/>
    <x v="86"/>
    <x v="7"/>
    <n v="947"/>
    <n v="997"/>
  </r>
  <r>
    <x v="1"/>
    <x v="86"/>
    <x v="8"/>
    <n v="804"/>
    <n v="880"/>
  </r>
  <r>
    <x v="1"/>
    <x v="86"/>
    <x v="9"/>
    <n v="675"/>
    <n v="758"/>
  </r>
  <r>
    <x v="1"/>
    <x v="86"/>
    <x v="10"/>
    <n v="584"/>
    <n v="645"/>
  </r>
  <r>
    <x v="1"/>
    <x v="86"/>
    <x v="11"/>
    <n v="512"/>
    <n v="547"/>
  </r>
  <r>
    <x v="1"/>
    <x v="86"/>
    <x v="12"/>
    <n v="427"/>
    <n v="448"/>
  </r>
  <r>
    <x v="1"/>
    <x v="86"/>
    <x v="13"/>
    <n v="346"/>
    <n v="356"/>
  </r>
  <r>
    <x v="1"/>
    <x v="86"/>
    <x v="14"/>
    <n v="259"/>
    <n v="269"/>
  </r>
  <r>
    <x v="1"/>
    <x v="86"/>
    <x v="15"/>
    <n v="181"/>
    <n v="190"/>
  </r>
  <r>
    <x v="1"/>
    <x v="86"/>
    <x v="16"/>
    <n v="117"/>
    <n v="127"/>
  </r>
  <r>
    <x v="1"/>
    <x v="86"/>
    <x v="17"/>
    <n v="71"/>
    <n v="80"/>
  </r>
  <r>
    <x v="1"/>
    <x v="86"/>
    <x v="18"/>
    <n v="62"/>
    <n v="71"/>
  </r>
  <r>
    <x v="1"/>
    <x v="87"/>
    <x v="0"/>
    <n v="624"/>
    <n v="593"/>
  </r>
  <r>
    <x v="1"/>
    <x v="87"/>
    <x v="1"/>
    <n v="2463"/>
    <n v="2338"/>
  </r>
  <r>
    <x v="1"/>
    <x v="87"/>
    <x v="2"/>
    <n v="3040"/>
    <n v="2924"/>
  </r>
  <r>
    <x v="1"/>
    <x v="87"/>
    <x v="3"/>
    <n v="2930"/>
    <n v="2838"/>
  </r>
  <r>
    <x v="1"/>
    <x v="87"/>
    <x v="4"/>
    <n v="2773"/>
    <n v="2698"/>
  </r>
  <r>
    <x v="1"/>
    <x v="87"/>
    <x v="5"/>
    <n v="2463"/>
    <n v="2467"/>
  </r>
  <r>
    <x v="1"/>
    <x v="87"/>
    <x v="6"/>
    <n v="2237"/>
    <n v="2284"/>
  </r>
  <r>
    <x v="1"/>
    <x v="87"/>
    <x v="7"/>
    <n v="2023"/>
    <n v="2135"/>
  </r>
  <r>
    <x v="1"/>
    <x v="87"/>
    <x v="8"/>
    <n v="1729"/>
    <n v="1892"/>
  </r>
  <r>
    <x v="1"/>
    <x v="87"/>
    <x v="9"/>
    <n v="1452"/>
    <n v="1629"/>
  </r>
  <r>
    <x v="1"/>
    <x v="87"/>
    <x v="10"/>
    <n v="1255"/>
    <n v="1388"/>
  </r>
  <r>
    <x v="1"/>
    <x v="87"/>
    <x v="11"/>
    <n v="1102"/>
    <n v="1176"/>
  </r>
  <r>
    <x v="1"/>
    <x v="87"/>
    <x v="12"/>
    <n v="919"/>
    <n v="964"/>
  </r>
  <r>
    <x v="1"/>
    <x v="87"/>
    <x v="13"/>
    <n v="744"/>
    <n v="766"/>
  </r>
  <r>
    <x v="1"/>
    <x v="87"/>
    <x v="14"/>
    <n v="558"/>
    <n v="579"/>
  </r>
  <r>
    <x v="1"/>
    <x v="87"/>
    <x v="15"/>
    <n v="390"/>
    <n v="410"/>
  </r>
  <r>
    <x v="1"/>
    <x v="87"/>
    <x v="16"/>
    <n v="251"/>
    <n v="273"/>
  </r>
  <r>
    <x v="1"/>
    <x v="87"/>
    <x v="17"/>
    <n v="153"/>
    <n v="172"/>
  </r>
  <r>
    <x v="1"/>
    <x v="87"/>
    <x v="18"/>
    <n v="135"/>
    <n v="154"/>
  </r>
  <r>
    <x v="1"/>
    <x v="88"/>
    <x v="0"/>
    <n v="58"/>
    <n v="55"/>
  </r>
  <r>
    <x v="1"/>
    <x v="88"/>
    <x v="1"/>
    <n v="231"/>
    <n v="220"/>
  </r>
  <r>
    <x v="1"/>
    <x v="88"/>
    <x v="2"/>
    <n v="286"/>
    <n v="275"/>
  </r>
  <r>
    <x v="1"/>
    <x v="88"/>
    <x v="3"/>
    <n v="275"/>
    <n v="267"/>
  </r>
  <r>
    <x v="1"/>
    <x v="88"/>
    <x v="4"/>
    <n v="261"/>
    <n v="254"/>
  </r>
  <r>
    <x v="1"/>
    <x v="88"/>
    <x v="5"/>
    <n v="231"/>
    <n v="232"/>
  </r>
  <r>
    <x v="1"/>
    <x v="88"/>
    <x v="6"/>
    <n v="210"/>
    <n v="215"/>
  </r>
  <r>
    <x v="1"/>
    <x v="88"/>
    <x v="7"/>
    <n v="200"/>
    <n v="208"/>
  </r>
  <r>
    <x v="1"/>
    <x v="88"/>
    <x v="8"/>
    <n v="162"/>
    <n v="178"/>
  </r>
  <r>
    <x v="1"/>
    <x v="88"/>
    <x v="9"/>
    <n v="136"/>
    <n v="153"/>
  </r>
  <r>
    <x v="1"/>
    <x v="88"/>
    <x v="10"/>
    <n v="118"/>
    <n v="130"/>
  </r>
  <r>
    <x v="1"/>
    <x v="88"/>
    <x v="11"/>
    <n v="103"/>
    <n v="110"/>
  </r>
  <r>
    <x v="1"/>
    <x v="88"/>
    <x v="12"/>
    <n v="86"/>
    <n v="90"/>
  </r>
  <r>
    <x v="1"/>
    <x v="88"/>
    <x v="13"/>
    <n v="70"/>
    <n v="72"/>
  </r>
  <r>
    <x v="1"/>
    <x v="88"/>
    <x v="14"/>
    <n v="52"/>
    <n v="54"/>
  </r>
  <r>
    <x v="1"/>
    <x v="88"/>
    <x v="15"/>
    <n v="36"/>
    <n v="38"/>
  </r>
  <r>
    <x v="1"/>
    <x v="88"/>
    <x v="16"/>
    <n v="23"/>
    <n v="25"/>
  </r>
  <r>
    <x v="1"/>
    <x v="88"/>
    <x v="17"/>
    <n v="14"/>
    <n v="16"/>
  </r>
  <r>
    <x v="1"/>
    <x v="88"/>
    <x v="18"/>
    <n v="12"/>
    <n v="14"/>
  </r>
  <r>
    <x v="1"/>
    <x v="89"/>
    <x v="0"/>
    <n v="2095"/>
    <n v="1992"/>
  </r>
  <r>
    <x v="1"/>
    <x v="89"/>
    <x v="1"/>
    <n v="8271"/>
    <n v="7851"/>
  </r>
  <r>
    <x v="1"/>
    <x v="89"/>
    <x v="2"/>
    <n v="10207"/>
    <n v="9820"/>
  </r>
  <r>
    <x v="1"/>
    <x v="89"/>
    <x v="3"/>
    <n v="9839"/>
    <n v="9530"/>
  </r>
  <r>
    <x v="1"/>
    <x v="89"/>
    <x v="4"/>
    <n v="9312"/>
    <n v="9059"/>
  </r>
  <r>
    <x v="1"/>
    <x v="89"/>
    <x v="5"/>
    <n v="8271"/>
    <n v="8286"/>
  </r>
  <r>
    <x v="1"/>
    <x v="89"/>
    <x v="6"/>
    <n v="7511"/>
    <n v="7670"/>
  </r>
  <r>
    <x v="1"/>
    <x v="89"/>
    <x v="7"/>
    <n v="6772"/>
    <n v="7147"/>
  </r>
  <r>
    <x v="1"/>
    <x v="89"/>
    <x v="8"/>
    <n v="5808"/>
    <n v="6353"/>
  </r>
  <r>
    <x v="1"/>
    <x v="89"/>
    <x v="9"/>
    <n v="4876"/>
    <n v="5471"/>
  </r>
  <r>
    <x v="1"/>
    <x v="89"/>
    <x v="10"/>
    <n v="4215"/>
    <n v="4662"/>
  </r>
  <r>
    <x v="1"/>
    <x v="89"/>
    <x v="11"/>
    <n v="3700"/>
    <n v="3949"/>
  </r>
  <r>
    <x v="1"/>
    <x v="89"/>
    <x v="12"/>
    <n v="3087"/>
    <n v="3237"/>
  </r>
  <r>
    <x v="1"/>
    <x v="89"/>
    <x v="13"/>
    <n v="2499"/>
    <n v="2572"/>
  </r>
  <r>
    <x v="1"/>
    <x v="89"/>
    <x v="14"/>
    <n v="1874"/>
    <n v="1944"/>
  </r>
  <r>
    <x v="1"/>
    <x v="89"/>
    <x v="15"/>
    <n v="1311"/>
    <n v="1376"/>
  </r>
  <r>
    <x v="1"/>
    <x v="89"/>
    <x v="16"/>
    <n v="845"/>
    <n v="917"/>
  </r>
  <r>
    <x v="1"/>
    <x v="89"/>
    <x v="17"/>
    <n v="514"/>
    <n v="579"/>
  </r>
  <r>
    <x v="1"/>
    <x v="89"/>
    <x v="18"/>
    <n v="453"/>
    <n v="519"/>
  </r>
  <r>
    <x v="1"/>
    <x v="90"/>
    <x v="0"/>
    <n v="405"/>
    <n v="386"/>
  </r>
  <r>
    <x v="1"/>
    <x v="90"/>
    <x v="1"/>
    <n v="1602"/>
    <n v="1520"/>
  </r>
  <r>
    <x v="1"/>
    <x v="90"/>
    <x v="2"/>
    <n v="1977"/>
    <n v="1902"/>
  </r>
  <r>
    <x v="1"/>
    <x v="90"/>
    <x v="3"/>
    <n v="1905"/>
    <n v="1845"/>
  </r>
  <r>
    <x v="1"/>
    <x v="90"/>
    <x v="4"/>
    <n v="1803"/>
    <n v="1754"/>
  </r>
  <r>
    <x v="1"/>
    <x v="90"/>
    <x v="5"/>
    <n v="1602"/>
    <n v="1604"/>
  </r>
  <r>
    <x v="1"/>
    <x v="90"/>
    <x v="6"/>
    <n v="1454"/>
    <n v="1485"/>
  </r>
  <r>
    <x v="1"/>
    <x v="90"/>
    <x v="7"/>
    <n v="1320"/>
    <n v="1392"/>
  </r>
  <r>
    <x v="1"/>
    <x v="90"/>
    <x v="8"/>
    <n v="1124"/>
    <n v="1230"/>
  </r>
  <r>
    <x v="1"/>
    <x v="90"/>
    <x v="9"/>
    <n v="944"/>
    <n v="1059"/>
  </r>
  <r>
    <x v="1"/>
    <x v="90"/>
    <x v="10"/>
    <n v="816"/>
    <n v="903"/>
  </r>
  <r>
    <x v="1"/>
    <x v="90"/>
    <x v="11"/>
    <n v="716"/>
    <n v="765"/>
  </r>
  <r>
    <x v="1"/>
    <x v="90"/>
    <x v="12"/>
    <n v="598"/>
    <n v="627"/>
  </r>
  <r>
    <x v="1"/>
    <x v="90"/>
    <x v="13"/>
    <n v="484"/>
    <n v="498"/>
  </r>
  <r>
    <x v="1"/>
    <x v="90"/>
    <x v="14"/>
    <n v="363"/>
    <n v="376"/>
  </r>
  <r>
    <x v="1"/>
    <x v="90"/>
    <x v="15"/>
    <n v="253"/>
    <n v="266"/>
  </r>
  <r>
    <x v="1"/>
    <x v="90"/>
    <x v="16"/>
    <n v="163"/>
    <n v="177"/>
  </r>
  <r>
    <x v="1"/>
    <x v="90"/>
    <x v="17"/>
    <n v="99"/>
    <n v="112"/>
  </r>
  <r>
    <x v="1"/>
    <x v="90"/>
    <x v="18"/>
    <n v="87"/>
    <n v="100"/>
  </r>
  <r>
    <x v="1"/>
    <x v="91"/>
    <x v="0"/>
    <n v="368"/>
    <n v="350"/>
  </r>
  <r>
    <x v="1"/>
    <x v="91"/>
    <x v="1"/>
    <n v="1454"/>
    <n v="1381"/>
  </r>
  <r>
    <x v="1"/>
    <x v="91"/>
    <x v="2"/>
    <n v="1795"/>
    <n v="1727"/>
  </r>
  <r>
    <x v="1"/>
    <x v="91"/>
    <x v="3"/>
    <n v="1730"/>
    <n v="1676"/>
  </r>
  <r>
    <x v="1"/>
    <x v="91"/>
    <x v="4"/>
    <n v="1638"/>
    <n v="1593"/>
  </r>
  <r>
    <x v="1"/>
    <x v="91"/>
    <x v="5"/>
    <n v="1454"/>
    <n v="1457"/>
  </r>
  <r>
    <x v="1"/>
    <x v="91"/>
    <x v="6"/>
    <n v="1321"/>
    <n v="1349"/>
  </r>
  <r>
    <x v="1"/>
    <x v="91"/>
    <x v="7"/>
    <n v="1200"/>
    <n v="1263"/>
  </r>
  <r>
    <x v="1"/>
    <x v="91"/>
    <x v="8"/>
    <n v="1021"/>
    <n v="1117"/>
  </r>
  <r>
    <x v="1"/>
    <x v="91"/>
    <x v="9"/>
    <n v="857"/>
    <n v="962"/>
  </r>
  <r>
    <x v="1"/>
    <x v="91"/>
    <x v="10"/>
    <n v="741"/>
    <n v="820"/>
  </r>
  <r>
    <x v="1"/>
    <x v="91"/>
    <x v="11"/>
    <n v="650"/>
    <n v="694"/>
  </r>
  <r>
    <x v="1"/>
    <x v="91"/>
    <x v="12"/>
    <n v="543"/>
    <n v="569"/>
  </r>
  <r>
    <x v="1"/>
    <x v="91"/>
    <x v="13"/>
    <n v="439"/>
    <n v="452"/>
  </r>
  <r>
    <x v="1"/>
    <x v="91"/>
    <x v="14"/>
    <n v="329"/>
    <n v="342"/>
  </r>
  <r>
    <x v="1"/>
    <x v="91"/>
    <x v="15"/>
    <n v="230"/>
    <n v="242"/>
  </r>
  <r>
    <x v="1"/>
    <x v="91"/>
    <x v="16"/>
    <n v="148"/>
    <n v="161"/>
  </r>
  <r>
    <x v="1"/>
    <x v="91"/>
    <x v="17"/>
    <n v="90"/>
    <n v="101"/>
  </r>
  <r>
    <x v="1"/>
    <x v="91"/>
    <x v="18"/>
    <n v="79"/>
    <n v="91"/>
  </r>
  <r>
    <x v="1"/>
    <x v="92"/>
    <x v="0"/>
    <n v="73"/>
    <n v="69"/>
  </r>
  <r>
    <x v="1"/>
    <x v="92"/>
    <x v="1"/>
    <n v="288"/>
    <n v="273"/>
  </r>
  <r>
    <x v="1"/>
    <x v="92"/>
    <x v="2"/>
    <n v="356"/>
    <n v="342"/>
  </r>
  <r>
    <x v="1"/>
    <x v="92"/>
    <x v="3"/>
    <n v="343"/>
    <n v="332"/>
  </r>
  <r>
    <x v="1"/>
    <x v="92"/>
    <x v="4"/>
    <n v="324"/>
    <n v="316"/>
  </r>
  <r>
    <x v="1"/>
    <x v="92"/>
    <x v="5"/>
    <n v="288"/>
    <n v="289"/>
  </r>
  <r>
    <x v="1"/>
    <x v="92"/>
    <x v="6"/>
    <n v="261"/>
    <n v="267"/>
  </r>
  <r>
    <x v="1"/>
    <x v="92"/>
    <x v="7"/>
    <n v="244"/>
    <n v="259"/>
  </r>
  <r>
    <x v="1"/>
    <x v="92"/>
    <x v="8"/>
    <n v="202"/>
    <n v="221"/>
  </r>
  <r>
    <x v="1"/>
    <x v="92"/>
    <x v="9"/>
    <n v="170"/>
    <n v="190"/>
  </r>
  <r>
    <x v="1"/>
    <x v="92"/>
    <x v="10"/>
    <n v="147"/>
    <n v="162"/>
  </r>
  <r>
    <x v="1"/>
    <x v="92"/>
    <x v="11"/>
    <n v="129"/>
    <n v="137"/>
  </r>
  <r>
    <x v="1"/>
    <x v="92"/>
    <x v="12"/>
    <n v="107"/>
    <n v="112"/>
  </r>
  <r>
    <x v="1"/>
    <x v="92"/>
    <x v="13"/>
    <n v="87"/>
    <n v="89"/>
  </r>
  <r>
    <x v="1"/>
    <x v="92"/>
    <x v="14"/>
    <n v="65"/>
    <n v="67"/>
  </r>
  <r>
    <x v="1"/>
    <x v="92"/>
    <x v="15"/>
    <n v="45"/>
    <n v="48"/>
  </r>
  <r>
    <x v="1"/>
    <x v="92"/>
    <x v="16"/>
    <n v="29"/>
    <n v="32"/>
  </r>
  <r>
    <x v="1"/>
    <x v="92"/>
    <x v="17"/>
    <n v="17"/>
    <n v="20"/>
  </r>
  <r>
    <x v="1"/>
    <x v="92"/>
    <x v="18"/>
    <n v="15"/>
    <n v="18"/>
  </r>
  <r>
    <x v="1"/>
    <x v="93"/>
    <x v="0"/>
    <n v="48"/>
    <n v="45"/>
  </r>
  <r>
    <x v="1"/>
    <x v="93"/>
    <x v="1"/>
    <n v="190"/>
    <n v="180"/>
  </r>
  <r>
    <x v="1"/>
    <x v="93"/>
    <x v="2"/>
    <n v="234"/>
    <n v="225"/>
  </r>
  <r>
    <x v="1"/>
    <x v="93"/>
    <x v="3"/>
    <n v="226"/>
    <n v="219"/>
  </r>
  <r>
    <x v="1"/>
    <x v="93"/>
    <x v="4"/>
    <n v="214"/>
    <n v="208"/>
  </r>
  <r>
    <x v="1"/>
    <x v="93"/>
    <x v="5"/>
    <n v="190"/>
    <n v="190"/>
  </r>
  <r>
    <x v="1"/>
    <x v="93"/>
    <x v="6"/>
    <n v="172"/>
    <n v="176"/>
  </r>
  <r>
    <x v="1"/>
    <x v="93"/>
    <x v="7"/>
    <n v="162"/>
    <n v="172"/>
  </r>
  <r>
    <x v="1"/>
    <x v="93"/>
    <x v="8"/>
    <n v="133"/>
    <n v="146"/>
  </r>
  <r>
    <x v="1"/>
    <x v="93"/>
    <x v="9"/>
    <n v="112"/>
    <n v="125"/>
  </r>
  <r>
    <x v="1"/>
    <x v="93"/>
    <x v="10"/>
    <n v="96"/>
    <n v="107"/>
  </r>
  <r>
    <x v="1"/>
    <x v="93"/>
    <x v="11"/>
    <n v="85"/>
    <n v="90"/>
  </r>
  <r>
    <x v="1"/>
    <x v="93"/>
    <x v="12"/>
    <n v="70"/>
    <n v="74"/>
  </r>
  <r>
    <x v="1"/>
    <x v="93"/>
    <x v="13"/>
    <n v="57"/>
    <n v="59"/>
  </r>
  <r>
    <x v="1"/>
    <x v="93"/>
    <x v="14"/>
    <n v="43"/>
    <n v="44"/>
  </r>
  <r>
    <x v="1"/>
    <x v="93"/>
    <x v="15"/>
    <n v="30"/>
    <n v="31"/>
  </r>
  <r>
    <x v="1"/>
    <x v="93"/>
    <x v="16"/>
    <n v="19"/>
    <n v="21"/>
  </r>
  <r>
    <x v="1"/>
    <x v="93"/>
    <x v="17"/>
    <n v="11"/>
    <n v="13"/>
  </r>
  <r>
    <x v="1"/>
    <x v="93"/>
    <x v="18"/>
    <n v="10"/>
    <n v="11"/>
  </r>
  <r>
    <x v="1"/>
    <x v="94"/>
    <x v="0"/>
    <n v="251"/>
    <n v="239"/>
  </r>
  <r>
    <x v="1"/>
    <x v="94"/>
    <x v="1"/>
    <n v="994"/>
    <n v="943"/>
  </r>
  <r>
    <x v="1"/>
    <x v="94"/>
    <x v="2"/>
    <n v="1227"/>
    <n v="1180"/>
  </r>
  <r>
    <x v="1"/>
    <x v="94"/>
    <x v="3"/>
    <n v="1183"/>
    <n v="1145"/>
  </r>
  <r>
    <x v="1"/>
    <x v="94"/>
    <x v="4"/>
    <n v="1119"/>
    <n v="1089"/>
  </r>
  <r>
    <x v="1"/>
    <x v="94"/>
    <x v="5"/>
    <n v="994"/>
    <n v="996"/>
  </r>
  <r>
    <x v="1"/>
    <x v="94"/>
    <x v="6"/>
    <n v="903"/>
    <n v="922"/>
  </r>
  <r>
    <x v="1"/>
    <x v="94"/>
    <x v="7"/>
    <n v="823"/>
    <n v="869"/>
  </r>
  <r>
    <x v="1"/>
    <x v="94"/>
    <x v="8"/>
    <n v="698"/>
    <n v="763"/>
  </r>
  <r>
    <x v="1"/>
    <x v="94"/>
    <x v="9"/>
    <n v="586"/>
    <n v="657"/>
  </r>
  <r>
    <x v="1"/>
    <x v="94"/>
    <x v="10"/>
    <n v="506"/>
    <n v="560"/>
  </r>
  <r>
    <x v="1"/>
    <x v="94"/>
    <x v="11"/>
    <n v="444"/>
    <n v="474"/>
  </r>
  <r>
    <x v="1"/>
    <x v="94"/>
    <x v="12"/>
    <n v="371"/>
    <n v="389"/>
  </r>
  <r>
    <x v="1"/>
    <x v="94"/>
    <x v="13"/>
    <n v="300"/>
    <n v="309"/>
  </r>
  <r>
    <x v="1"/>
    <x v="94"/>
    <x v="14"/>
    <n v="225"/>
    <n v="233"/>
  </r>
  <r>
    <x v="1"/>
    <x v="94"/>
    <x v="15"/>
    <n v="157"/>
    <n v="165"/>
  </r>
  <r>
    <x v="1"/>
    <x v="94"/>
    <x v="16"/>
    <n v="101"/>
    <n v="110"/>
  </r>
  <r>
    <x v="1"/>
    <x v="94"/>
    <x v="17"/>
    <n v="61"/>
    <n v="69"/>
  </r>
  <r>
    <x v="1"/>
    <x v="94"/>
    <x v="18"/>
    <n v="54"/>
    <n v="62"/>
  </r>
  <r>
    <x v="1"/>
    <x v="95"/>
    <x v="0"/>
    <n v="513"/>
    <n v="488"/>
  </r>
  <r>
    <x v="1"/>
    <x v="95"/>
    <x v="1"/>
    <n v="2027"/>
    <n v="1924"/>
  </r>
  <r>
    <x v="1"/>
    <x v="95"/>
    <x v="2"/>
    <n v="2502"/>
    <n v="2407"/>
  </r>
  <r>
    <x v="1"/>
    <x v="95"/>
    <x v="3"/>
    <n v="2412"/>
    <n v="2336"/>
  </r>
  <r>
    <x v="1"/>
    <x v="95"/>
    <x v="4"/>
    <n v="2283"/>
    <n v="2221"/>
  </r>
  <r>
    <x v="1"/>
    <x v="95"/>
    <x v="5"/>
    <n v="2027"/>
    <n v="2031"/>
  </r>
  <r>
    <x v="1"/>
    <x v="95"/>
    <x v="6"/>
    <n v="1841"/>
    <n v="1880"/>
  </r>
  <r>
    <x v="1"/>
    <x v="95"/>
    <x v="7"/>
    <n v="1667"/>
    <n v="1760"/>
  </r>
  <r>
    <x v="1"/>
    <x v="95"/>
    <x v="8"/>
    <n v="1424"/>
    <n v="1557"/>
  </r>
  <r>
    <x v="1"/>
    <x v="95"/>
    <x v="9"/>
    <n v="1195"/>
    <n v="1341"/>
  </r>
  <r>
    <x v="1"/>
    <x v="95"/>
    <x v="10"/>
    <n v="1033"/>
    <n v="1143"/>
  </r>
  <r>
    <x v="1"/>
    <x v="95"/>
    <x v="11"/>
    <n v="907"/>
    <n v="968"/>
  </r>
  <r>
    <x v="1"/>
    <x v="95"/>
    <x v="12"/>
    <n v="757"/>
    <n v="793"/>
  </r>
  <r>
    <x v="1"/>
    <x v="95"/>
    <x v="13"/>
    <n v="612"/>
    <n v="630"/>
  </r>
  <r>
    <x v="1"/>
    <x v="95"/>
    <x v="14"/>
    <n v="459"/>
    <n v="476"/>
  </r>
  <r>
    <x v="1"/>
    <x v="95"/>
    <x v="15"/>
    <n v="321"/>
    <n v="337"/>
  </r>
  <r>
    <x v="1"/>
    <x v="95"/>
    <x v="16"/>
    <n v="207"/>
    <n v="225"/>
  </r>
  <r>
    <x v="1"/>
    <x v="95"/>
    <x v="17"/>
    <n v="126"/>
    <n v="142"/>
  </r>
  <r>
    <x v="1"/>
    <x v="95"/>
    <x v="18"/>
    <n v="111"/>
    <n v="127"/>
  </r>
  <r>
    <x v="1"/>
    <x v="96"/>
    <x v="0"/>
    <n v="150"/>
    <n v="143"/>
  </r>
  <r>
    <x v="1"/>
    <x v="96"/>
    <x v="1"/>
    <n v="594"/>
    <n v="564"/>
  </r>
  <r>
    <x v="1"/>
    <x v="96"/>
    <x v="2"/>
    <n v="734"/>
    <n v="706"/>
  </r>
  <r>
    <x v="1"/>
    <x v="96"/>
    <x v="3"/>
    <n v="707"/>
    <n v="685"/>
  </r>
  <r>
    <x v="1"/>
    <x v="96"/>
    <x v="4"/>
    <n v="669"/>
    <n v="651"/>
  </r>
  <r>
    <x v="1"/>
    <x v="96"/>
    <x v="5"/>
    <n v="594"/>
    <n v="596"/>
  </r>
  <r>
    <x v="1"/>
    <x v="96"/>
    <x v="6"/>
    <n v="540"/>
    <n v="551"/>
  </r>
  <r>
    <x v="1"/>
    <x v="96"/>
    <x v="7"/>
    <n v="497"/>
    <n v="521"/>
  </r>
  <r>
    <x v="1"/>
    <x v="96"/>
    <x v="8"/>
    <n v="417"/>
    <n v="457"/>
  </r>
  <r>
    <x v="1"/>
    <x v="96"/>
    <x v="9"/>
    <n v="350"/>
    <n v="393"/>
  </r>
  <r>
    <x v="1"/>
    <x v="96"/>
    <x v="10"/>
    <n v="303"/>
    <n v="335"/>
  </r>
  <r>
    <x v="1"/>
    <x v="96"/>
    <x v="11"/>
    <n v="266"/>
    <n v="284"/>
  </r>
  <r>
    <x v="1"/>
    <x v="96"/>
    <x v="12"/>
    <n v="222"/>
    <n v="232"/>
  </r>
  <r>
    <x v="1"/>
    <x v="96"/>
    <x v="13"/>
    <n v="179"/>
    <n v="185"/>
  </r>
  <r>
    <x v="1"/>
    <x v="96"/>
    <x v="14"/>
    <n v="134"/>
    <n v="139"/>
  </r>
  <r>
    <x v="1"/>
    <x v="96"/>
    <x v="15"/>
    <n v="94"/>
    <n v="99"/>
  </r>
  <r>
    <x v="1"/>
    <x v="96"/>
    <x v="16"/>
    <n v="60"/>
    <n v="66"/>
  </r>
  <r>
    <x v="1"/>
    <x v="96"/>
    <x v="17"/>
    <n v="37"/>
    <n v="41"/>
  </r>
  <r>
    <x v="1"/>
    <x v="96"/>
    <x v="18"/>
    <n v="32"/>
    <n v="37"/>
  </r>
  <r>
    <x v="1"/>
    <x v="97"/>
    <x v="0"/>
    <n v="185"/>
    <n v="176"/>
  </r>
  <r>
    <x v="1"/>
    <x v="97"/>
    <x v="1"/>
    <n v="732"/>
    <n v="694"/>
  </r>
  <r>
    <x v="1"/>
    <x v="97"/>
    <x v="2"/>
    <n v="903"/>
    <n v="869"/>
  </r>
  <r>
    <x v="1"/>
    <x v="97"/>
    <x v="3"/>
    <n v="870"/>
    <n v="843"/>
  </r>
  <r>
    <x v="1"/>
    <x v="97"/>
    <x v="4"/>
    <n v="824"/>
    <n v="801"/>
  </r>
  <r>
    <x v="1"/>
    <x v="97"/>
    <x v="5"/>
    <n v="732"/>
    <n v="733"/>
  </r>
  <r>
    <x v="1"/>
    <x v="97"/>
    <x v="6"/>
    <n v="664"/>
    <n v="678"/>
  </r>
  <r>
    <x v="1"/>
    <x v="97"/>
    <x v="7"/>
    <n v="606"/>
    <n v="641"/>
  </r>
  <r>
    <x v="1"/>
    <x v="97"/>
    <x v="8"/>
    <n v="514"/>
    <n v="562"/>
  </r>
  <r>
    <x v="1"/>
    <x v="97"/>
    <x v="9"/>
    <n v="431"/>
    <n v="484"/>
  </r>
  <r>
    <x v="1"/>
    <x v="97"/>
    <x v="10"/>
    <n v="373"/>
    <n v="412"/>
  </r>
  <r>
    <x v="1"/>
    <x v="97"/>
    <x v="11"/>
    <n v="327"/>
    <n v="349"/>
  </r>
  <r>
    <x v="1"/>
    <x v="97"/>
    <x v="12"/>
    <n v="273"/>
    <n v="286"/>
  </r>
  <r>
    <x v="1"/>
    <x v="97"/>
    <x v="13"/>
    <n v="221"/>
    <n v="227"/>
  </r>
  <r>
    <x v="1"/>
    <x v="97"/>
    <x v="14"/>
    <n v="165"/>
    <n v="172"/>
  </r>
  <r>
    <x v="1"/>
    <x v="97"/>
    <x v="15"/>
    <n v="116"/>
    <n v="121"/>
  </r>
  <r>
    <x v="1"/>
    <x v="97"/>
    <x v="16"/>
    <n v="74"/>
    <n v="81"/>
  </r>
  <r>
    <x v="1"/>
    <x v="97"/>
    <x v="17"/>
    <n v="45"/>
    <n v="51"/>
  </r>
  <r>
    <x v="1"/>
    <x v="97"/>
    <x v="18"/>
    <n v="40"/>
    <n v="45"/>
  </r>
  <r>
    <x v="1"/>
    <x v="98"/>
    <x v="0"/>
    <n v="83"/>
    <n v="79"/>
  </r>
  <r>
    <x v="1"/>
    <x v="98"/>
    <x v="1"/>
    <n v="328"/>
    <n v="311"/>
  </r>
  <r>
    <x v="1"/>
    <x v="98"/>
    <x v="2"/>
    <n v="405"/>
    <n v="389"/>
  </r>
  <r>
    <x v="1"/>
    <x v="98"/>
    <x v="3"/>
    <n v="390"/>
    <n v="378"/>
  </r>
  <r>
    <x v="1"/>
    <x v="98"/>
    <x v="4"/>
    <n v="369"/>
    <n v="359"/>
  </r>
  <r>
    <x v="1"/>
    <x v="98"/>
    <x v="5"/>
    <n v="328"/>
    <n v="328"/>
  </r>
  <r>
    <x v="1"/>
    <x v="98"/>
    <x v="6"/>
    <n v="298"/>
    <n v="304"/>
  </r>
  <r>
    <x v="1"/>
    <x v="98"/>
    <x v="7"/>
    <n v="276"/>
    <n v="290"/>
  </r>
  <r>
    <x v="1"/>
    <x v="98"/>
    <x v="8"/>
    <n v="230"/>
    <n v="252"/>
  </r>
  <r>
    <x v="1"/>
    <x v="98"/>
    <x v="9"/>
    <n v="193"/>
    <n v="217"/>
  </r>
  <r>
    <x v="1"/>
    <x v="98"/>
    <x v="10"/>
    <n v="167"/>
    <n v="184"/>
  </r>
  <r>
    <x v="1"/>
    <x v="98"/>
    <x v="11"/>
    <n v="146"/>
    <n v="156"/>
  </r>
  <r>
    <x v="1"/>
    <x v="98"/>
    <x v="12"/>
    <n v="122"/>
    <n v="128"/>
  </r>
  <r>
    <x v="1"/>
    <x v="98"/>
    <x v="13"/>
    <n v="99"/>
    <n v="102"/>
  </r>
  <r>
    <x v="1"/>
    <x v="98"/>
    <x v="14"/>
    <n v="74"/>
    <n v="77"/>
  </r>
  <r>
    <x v="1"/>
    <x v="98"/>
    <x v="15"/>
    <n v="52"/>
    <n v="54"/>
  </r>
  <r>
    <x v="1"/>
    <x v="98"/>
    <x v="16"/>
    <n v="33"/>
    <n v="36"/>
  </r>
  <r>
    <x v="1"/>
    <x v="98"/>
    <x v="17"/>
    <n v="20"/>
    <n v="23"/>
  </r>
  <r>
    <x v="1"/>
    <x v="98"/>
    <x v="18"/>
    <n v="17"/>
    <n v="20"/>
  </r>
  <r>
    <x v="1"/>
    <x v="99"/>
    <x v="0"/>
    <n v="105"/>
    <n v="100"/>
  </r>
  <r>
    <x v="1"/>
    <x v="99"/>
    <x v="1"/>
    <n v="417"/>
    <n v="396"/>
  </r>
  <r>
    <x v="1"/>
    <x v="99"/>
    <x v="2"/>
    <n v="515"/>
    <n v="495"/>
  </r>
  <r>
    <x v="1"/>
    <x v="99"/>
    <x v="3"/>
    <n v="496"/>
    <n v="481"/>
  </r>
  <r>
    <x v="1"/>
    <x v="99"/>
    <x v="4"/>
    <n v="470"/>
    <n v="457"/>
  </r>
  <r>
    <x v="1"/>
    <x v="99"/>
    <x v="5"/>
    <n v="417"/>
    <n v="418"/>
  </r>
  <r>
    <x v="1"/>
    <x v="99"/>
    <x v="6"/>
    <n v="379"/>
    <n v="387"/>
  </r>
  <r>
    <x v="1"/>
    <x v="99"/>
    <x v="7"/>
    <n v="350"/>
    <n v="368"/>
  </r>
  <r>
    <x v="1"/>
    <x v="99"/>
    <x v="8"/>
    <n v="293"/>
    <n v="320"/>
  </r>
  <r>
    <x v="1"/>
    <x v="99"/>
    <x v="9"/>
    <n v="246"/>
    <n v="276"/>
  </r>
  <r>
    <x v="1"/>
    <x v="99"/>
    <x v="10"/>
    <n v="212"/>
    <n v="235"/>
  </r>
  <r>
    <x v="1"/>
    <x v="99"/>
    <x v="11"/>
    <n v="186"/>
    <n v="199"/>
  </r>
  <r>
    <x v="1"/>
    <x v="99"/>
    <x v="12"/>
    <n v="155"/>
    <n v="163"/>
  </r>
  <r>
    <x v="1"/>
    <x v="99"/>
    <x v="13"/>
    <n v="126"/>
    <n v="129"/>
  </r>
  <r>
    <x v="1"/>
    <x v="99"/>
    <x v="14"/>
    <n v="94"/>
    <n v="98"/>
  </r>
  <r>
    <x v="1"/>
    <x v="99"/>
    <x v="15"/>
    <n v="66"/>
    <n v="69"/>
  </r>
  <r>
    <x v="1"/>
    <x v="99"/>
    <x v="16"/>
    <n v="42"/>
    <n v="46"/>
  </r>
  <r>
    <x v="1"/>
    <x v="99"/>
    <x v="17"/>
    <n v="25"/>
    <n v="29"/>
  </r>
  <r>
    <x v="1"/>
    <x v="99"/>
    <x v="18"/>
    <n v="22"/>
    <n v="26"/>
  </r>
  <r>
    <x v="1"/>
    <x v="100"/>
    <x v="0"/>
    <n v="248"/>
    <n v="236"/>
  </r>
  <r>
    <x v="1"/>
    <x v="100"/>
    <x v="1"/>
    <n v="982"/>
    <n v="932"/>
  </r>
  <r>
    <x v="1"/>
    <x v="100"/>
    <x v="2"/>
    <n v="1212"/>
    <n v="1166"/>
  </r>
  <r>
    <x v="1"/>
    <x v="100"/>
    <x v="3"/>
    <n v="1168"/>
    <n v="1132"/>
  </r>
  <r>
    <x v="1"/>
    <x v="100"/>
    <x v="4"/>
    <n v="1106"/>
    <n v="1076"/>
  </r>
  <r>
    <x v="1"/>
    <x v="100"/>
    <x v="5"/>
    <n v="982"/>
    <n v="984"/>
  </r>
  <r>
    <x v="1"/>
    <x v="100"/>
    <x v="6"/>
    <n v="892"/>
    <n v="911"/>
  </r>
  <r>
    <x v="1"/>
    <x v="100"/>
    <x v="7"/>
    <n v="813"/>
    <n v="857"/>
  </r>
  <r>
    <x v="1"/>
    <x v="100"/>
    <x v="8"/>
    <n v="689"/>
    <n v="754"/>
  </r>
  <r>
    <x v="1"/>
    <x v="100"/>
    <x v="9"/>
    <n v="579"/>
    <n v="649"/>
  </r>
  <r>
    <x v="1"/>
    <x v="100"/>
    <x v="10"/>
    <n v="500"/>
    <n v="553"/>
  </r>
  <r>
    <x v="1"/>
    <x v="100"/>
    <x v="11"/>
    <n v="439"/>
    <n v="469"/>
  </r>
  <r>
    <x v="1"/>
    <x v="100"/>
    <x v="12"/>
    <n v="366"/>
    <n v="384"/>
  </r>
  <r>
    <x v="1"/>
    <x v="100"/>
    <x v="13"/>
    <n v="296"/>
    <n v="305"/>
  </r>
  <r>
    <x v="1"/>
    <x v="100"/>
    <x v="14"/>
    <n v="222"/>
    <n v="230"/>
  </r>
  <r>
    <x v="1"/>
    <x v="100"/>
    <x v="15"/>
    <n v="155"/>
    <n v="163"/>
  </r>
  <r>
    <x v="1"/>
    <x v="100"/>
    <x v="16"/>
    <n v="100"/>
    <n v="109"/>
  </r>
  <r>
    <x v="1"/>
    <x v="100"/>
    <x v="17"/>
    <n v="61"/>
    <n v="68"/>
  </r>
  <r>
    <x v="1"/>
    <x v="100"/>
    <x v="18"/>
    <n v="53"/>
    <n v="61"/>
  </r>
  <r>
    <x v="1"/>
    <x v="101"/>
    <x v="0"/>
    <n v="404"/>
    <n v="384"/>
  </r>
  <r>
    <x v="1"/>
    <x v="101"/>
    <x v="1"/>
    <n v="1597"/>
    <n v="1516"/>
  </r>
  <r>
    <x v="1"/>
    <x v="101"/>
    <x v="2"/>
    <n v="1971"/>
    <n v="1896"/>
  </r>
  <r>
    <x v="1"/>
    <x v="101"/>
    <x v="3"/>
    <n v="1900"/>
    <n v="1840"/>
  </r>
  <r>
    <x v="1"/>
    <x v="101"/>
    <x v="4"/>
    <n v="1798"/>
    <n v="1749"/>
  </r>
  <r>
    <x v="1"/>
    <x v="101"/>
    <x v="5"/>
    <n v="1597"/>
    <n v="1600"/>
  </r>
  <r>
    <x v="1"/>
    <x v="101"/>
    <x v="6"/>
    <n v="1450"/>
    <n v="1481"/>
  </r>
  <r>
    <x v="1"/>
    <x v="101"/>
    <x v="7"/>
    <n v="1317"/>
    <n v="1391"/>
  </r>
  <r>
    <x v="1"/>
    <x v="101"/>
    <x v="8"/>
    <n v="1121"/>
    <n v="1227"/>
  </r>
  <r>
    <x v="1"/>
    <x v="101"/>
    <x v="9"/>
    <n v="942"/>
    <n v="1056"/>
  </r>
  <r>
    <x v="1"/>
    <x v="101"/>
    <x v="10"/>
    <n v="814"/>
    <n v="900"/>
  </r>
  <r>
    <x v="1"/>
    <x v="101"/>
    <x v="11"/>
    <n v="714"/>
    <n v="762"/>
  </r>
  <r>
    <x v="1"/>
    <x v="101"/>
    <x v="12"/>
    <n v="596"/>
    <n v="625"/>
  </r>
  <r>
    <x v="1"/>
    <x v="101"/>
    <x v="13"/>
    <n v="482"/>
    <n v="496"/>
  </r>
  <r>
    <x v="1"/>
    <x v="101"/>
    <x v="14"/>
    <n v="362"/>
    <n v="375"/>
  </r>
  <r>
    <x v="1"/>
    <x v="101"/>
    <x v="15"/>
    <n v="253"/>
    <n v="265"/>
  </r>
  <r>
    <x v="1"/>
    <x v="101"/>
    <x v="16"/>
    <n v="163"/>
    <n v="177"/>
  </r>
  <r>
    <x v="1"/>
    <x v="101"/>
    <x v="17"/>
    <n v="99"/>
    <n v="111"/>
  </r>
  <r>
    <x v="1"/>
    <x v="101"/>
    <x v="18"/>
    <n v="87"/>
    <n v="100"/>
  </r>
  <r>
    <x v="1"/>
    <x v="102"/>
    <x v="0"/>
    <n v="22"/>
    <n v="21"/>
  </r>
  <r>
    <x v="1"/>
    <x v="102"/>
    <x v="1"/>
    <n v="88"/>
    <n v="83"/>
  </r>
  <r>
    <x v="1"/>
    <x v="102"/>
    <x v="2"/>
    <n v="109"/>
    <n v="105"/>
  </r>
  <r>
    <x v="1"/>
    <x v="102"/>
    <x v="3"/>
    <n v="105"/>
    <n v="101"/>
  </r>
  <r>
    <x v="1"/>
    <x v="102"/>
    <x v="4"/>
    <n v="99"/>
    <n v="96"/>
  </r>
  <r>
    <x v="1"/>
    <x v="102"/>
    <x v="5"/>
    <n v="88"/>
    <n v="88"/>
  </r>
  <r>
    <x v="1"/>
    <x v="102"/>
    <x v="6"/>
    <n v="80"/>
    <n v="82"/>
  </r>
  <r>
    <x v="1"/>
    <x v="102"/>
    <x v="7"/>
    <n v="79"/>
    <n v="87"/>
  </r>
  <r>
    <x v="1"/>
    <x v="102"/>
    <x v="8"/>
    <n v="62"/>
    <n v="67"/>
  </r>
  <r>
    <x v="1"/>
    <x v="102"/>
    <x v="9"/>
    <n v="52"/>
    <n v="58"/>
  </r>
  <r>
    <x v="1"/>
    <x v="102"/>
    <x v="10"/>
    <n v="45"/>
    <n v="49"/>
  </r>
  <r>
    <x v="1"/>
    <x v="102"/>
    <x v="11"/>
    <n v="39"/>
    <n v="42"/>
  </r>
  <r>
    <x v="1"/>
    <x v="102"/>
    <x v="12"/>
    <n v="33"/>
    <n v="34"/>
  </r>
  <r>
    <x v="1"/>
    <x v="102"/>
    <x v="13"/>
    <n v="26"/>
    <n v="27"/>
  </r>
  <r>
    <x v="1"/>
    <x v="102"/>
    <x v="14"/>
    <n v="20"/>
    <n v="20"/>
  </r>
  <r>
    <x v="1"/>
    <x v="102"/>
    <x v="15"/>
    <n v="14"/>
    <n v="14"/>
  </r>
  <r>
    <x v="1"/>
    <x v="102"/>
    <x v="16"/>
    <n v="9"/>
    <n v="9"/>
  </r>
  <r>
    <x v="1"/>
    <x v="102"/>
    <x v="17"/>
    <n v="5"/>
    <n v="6"/>
  </r>
  <r>
    <x v="1"/>
    <x v="102"/>
    <x v="18"/>
    <n v="4"/>
    <n v="5"/>
  </r>
  <r>
    <x v="1"/>
    <x v="103"/>
    <x v="0"/>
    <n v="3408"/>
    <n v="3241"/>
  </r>
  <r>
    <x v="1"/>
    <x v="103"/>
    <x v="1"/>
    <n v="13452"/>
    <n v="12769"/>
  </r>
  <r>
    <x v="1"/>
    <x v="103"/>
    <x v="2"/>
    <n v="16601"/>
    <n v="15972"/>
  </r>
  <r>
    <x v="1"/>
    <x v="103"/>
    <x v="3"/>
    <n v="16003"/>
    <n v="15500"/>
  </r>
  <r>
    <x v="1"/>
    <x v="103"/>
    <x v="4"/>
    <n v="15146"/>
    <n v="14734"/>
  </r>
  <r>
    <x v="1"/>
    <x v="103"/>
    <x v="5"/>
    <n v="13452"/>
    <n v="13477"/>
  </r>
  <r>
    <x v="1"/>
    <x v="103"/>
    <x v="6"/>
    <n v="12217"/>
    <n v="12475"/>
  </r>
  <r>
    <x v="1"/>
    <x v="103"/>
    <x v="7"/>
    <n v="11011"/>
    <n v="11619"/>
  </r>
  <r>
    <x v="1"/>
    <x v="103"/>
    <x v="8"/>
    <n v="9446"/>
    <n v="10333"/>
  </r>
  <r>
    <x v="1"/>
    <x v="103"/>
    <x v="9"/>
    <n v="7932"/>
    <n v="8899"/>
  </r>
  <r>
    <x v="1"/>
    <x v="103"/>
    <x v="10"/>
    <n v="6855"/>
    <n v="7583"/>
  </r>
  <r>
    <x v="1"/>
    <x v="103"/>
    <x v="11"/>
    <n v="6018"/>
    <n v="6424"/>
  </r>
  <r>
    <x v="1"/>
    <x v="103"/>
    <x v="12"/>
    <n v="5022"/>
    <n v="5265"/>
  </r>
  <r>
    <x v="1"/>
    <x v="103"/>
    <x v="13"/>
    <n v="4065"/>
    <n v="4184"/>
  </r>
  <r>
    <x v="1"/>
    <x v="103"/>
    <x v="14"/>
    <n v="3049"/>
    <n v="3163"/>
  </r>
  <r>
    <x v="1"/>
    <x v="103"/>
    <x v="15"/>
    <n v="2132"/>
    <n v="2239"/>
  </r>
  <r>
    <x v="1"/>
    <x v="103"/>
    <x v="16"/>
    <n v="1375"/>
    <n v="1493"/>
  </r>
  <r>
    <x v="1"/>
    <x v="103"/>
    <x v="17"/>
    <n v="837"/>
    <n v="943"/>
  </r>
  <r>
    <x v="1"/>
    <x v="103"/>
    <x v="18"/>
    <n v="737"/>
    <n v="844"/>
  </r>
  <r>
    <x v="1"/>
    <x v="104"/>
    <x v="0"/>
    <n v="44"/>
    <n v="41"/>
  </r>
  <r>
    <x v="1"/>
    <x v="104"/>
    <x v="1"/>
    <n v="174"/>
    <n v="165"/>
  </r>
  <r>
    <x v="1"/>
    <x v="104"/>
    <x v="2"/>
    <n v="215"/>
    <n v="206"/>
  </r>
  <r>
    <x v="1"/>
    <x v="104"/>
    <x v="3"/>
    <n v="207"/>
    <n v="200"/>
  </r>
  <r>
    <x v="1"/>
    <x v="104"/>
    <x v="4"/>
    <n v="196"/>
    <n v="190"/>
  </r>
  <r>
    <x v="1"/>
    <x v="104"/>
    <x v="5"/>
    <n v="174"/>
    <n v="174"/>
  </r>
  <r>
    <x v="1"/>
    <x v="104"/>
    <x v="6"/>
    <n v="158"/>
    <n v="161"/>
  </r>
  <r>
    <x v="1"/>
    <x v="104"/>
    <x v="7"/>
    <n v="151"/>
    <n v="160"/>
  </r>
  <r>
    <x v="1"/>
    <x v="104"/>
    <x v="8"/>
    <n v="122"/>
    <n v="133"/>
  </r>
  <r>
    <x v="1"/>
    <x v="104"/>
    <x v="9"/>
    <n v="102"/>
    <n v="115"/>
  </r>
  <r>
    <x v="1"/>
    <x v="104"/>
    <x v="10"/>
    <n v="88"/>
    <n v="98"/>
  </r>
  <r>
    <x v="1"/>
    <x v="104"/>
    <x v="11"/>
    <n v="77"/>
    <n v="83"/>
  </r>
  <r>
    <x v="1"/>
    <x v="104"/>
    <x v="12"/>
    <n v="65"/>
    <n v="68"/>
  </r>
  <r>
    <x v="1"/>
    <x v="104"/>
    <x v="13"/>
    <n v="52"/>
    <n v="54"/>
  </r>
  <r>
    <x v="1"/>
    <x v="104"/>
    <x v="14"/>
    <n v="39"/>
    <n v="40"/>
  </r>
  <r>
    <x v="1"/>
    <x v="104"/>
    <x v="15"/>
    <n v="27"/>
    <n v="29"/>
  </r>
  <r>
    <x v="1"/>
    <x v="104"/>
    <x v="16"/>
    <n v="17"/>
    <n v="19"/>
  </r>
  <r>
    <x v="1"/>
    <x v="104"/>
    <x v="17"/>
    <n v="10"/>
    <n v="12"/>
  </r>
  <r>
    <x v="1"/>
    <x v="104"/>
    <x v="18"/>
    <n v="9"/>
    <n v="10"/>
  </r>
  <r>
    <x v="1"/>
    <x v="105"/>
    <x v="0"/>
    <n v="132"/>
    <n v="125"/>
  </r>
  <r>
    <x v="1"/>
    <x v="105"/>
    <x v="1"/>
    <n v="521"/>
    <n v="494"/>
  </r>
  <r>
    <x v="1"/>
    <x v="105"/>
    <x v="2"/>
    <n v="643"/>
    <n v="618"/>
  </r>
  <r>
    <x v="1"/>
    <x v="105"/>
    <x v="3"/>
    <n v="619"/>
    <n v="600"/>
  </r>
  <r>
    <x v="1"/>
    <x v="105"/>
    <x v="4"/>
    <n v="586"/>
    <n v="570"/>
  </r>
  <r>
    <x v="1"/>
    <x v="105"/>
    <x v="5"/>
    <n v="521"/>
    <n v="522"/>
  </r>
  <r>
    <x v="1"/>
    <x v="105"/>
    <x v="6"/>
    <n v="473"/>
    <n v="483"/>
  </r>
  <r>
    <x v="1"/>
    <x v="105"/>
    <x v="7"/>
    <n v="433"/>
    <n v="460"/>
  </r>
  <r>
    <x v="1"/>
    <x v="105"/>
    <x v="8"/>
    <n v="365"/>
    <n v="400"/>
  </r>
  <r>
    <x v="1"/>
    <x v="105"/>
    <x v="9"/>
    <n v="307"/>
    <n v="344"/>
  </r>
  <r>
    <x v="1"/>
    <x v="105"/>
    <x v="10"/>
    <n v="265"/>
    <n v="293"/>
  </r>
  <r>
    <x v="1"/>
    <x v="105"/>
    <x v="11"/>
    <n v="233"/>
    <n v="248"/>
  </r>
  <r>
    <x v="1"/>
    <x v="105"/>
    <x v="12"/>
    <n v="194"/>
    <n v="203"/>
  </r>
  <r>
    <x v="1"/>
    <x v="105"/>
    <x v="13"/>
    <n v="157"/>
    <n v="162"/>
  </r>
  <r>
    <x v="1"/>
    <x v="105"/>
    <x v="14"/>
    <n v="118"/>
    <n v="122"/>
  </r>
  <r>
    <x v="1"/>
    <x v="105"/>
    <x v="15"/>
    <n v="82"/>
    <n v="86"/>
  </r>
  <r>
    <x v="1"/>
    <x v="105"/>
    <x v="16"/>
    <n v="53"/>
    <n v="57"/>
  </r>
  <r>
    <x v="1"/>
    <x v="105"/>
    <x v="17"/>
    <n v="32"/>
    <n v="36"/>
  </r>
  <r>
    <x v="1"/>
    <x v="105"/>
    <x v="18"/>
    <n v="28"/>
    <n v="32"/>
  </r>
  <r>
    <x v="1"/>
    <x v="106"/>
    <x v="0"/>
    <n v="208"/>
    <n v="197"/>
  </r>
  <r>
    <x v="1"/>
    <x v="106"/>
    <x v="1"/>
    <n v="821"/>
    <n v="779"/>
  </r>
  <r>
    <x v="1"/>
    <x v="106"/>
    <x v="2"/>
    <n v="1013"/>
    <n v="975"/>
  </r>
  <r>
    <x v="1"/>
    <x v="106"/>
    <x v="3"/>
    <n v="977"/>
    <n v="946"/>
  </r>
  <r>
    <x v="1"/>
    <x v="106"/>
    <x v="4"/>
    <n v="924"/>
    <n v="899"/>
  </r>
  <r>
    <x v="1"/>
    <x v="106"/>
    <x v="5"/>
    <n v="821"/>
    <n v="822"/>
  </r>
  <r>
    <x v="1"/>
    <x v="106"/>
    <x v="6"/>
    <n v="746"/>
    <n v="761"/>
  </r>
  <r>
    <x v="1"/>
    <x v="106"/>
    <x v="7"/>
    <n v="680"/>
    <n v="718"/>
  </r>
  <r>
    <x v="1"/>
    <x v="106"/>
    <x v="8"/>
    <n v="576"/>
    <n v="631"/>
  </r>
  <r>
    <x v="1"/>
    <x v="106"/>
    <x v="9"/>
    <n v="484"/>
    <n v="543"/>
  </r>
  <r>
    <x v="1"/>
    <x v="106"/>
    <x v="10"/>
    <n v="418"/>
    <n v="463"/>
  </r>
  <r>
    <x v="1"/>
    <x v="106"/>
    <x v="11"/>
    <n v="367"/>
    <n v="392"/>
  </r>
  <r>
    <x v="1"/>
    <x v="106"/>
    <x v="12"/>
    <n v="306"/>
    <n v="321"/>
  </r>
  <r>
    <x v="1"/>
    <x v="106"/>
    <x v="13"/>
    <n v="248"/>
    <n v="255"/>
  </r>
  <r>
    <x v="1"/>
    <x v="106"/>
    <x v="14"/>
    <n v="186"/>
    <n v="193"/>
  </r>
  <r>
    <x v="1"/>
    <x v="106"/>
    <x v="15"/>
    <n v="130"/>
    <n v="136"/>
  </r>
  <r>
    <x v="1"/>
    <x v="106"/>
    <x v="16"/>
    <n v="83"/>
    <n v="91"/>
  </r>
  <r>
    <x v="1"/>
    <x v="106"/>
    <x v="17"/>
    <n v="51"/>
    <n v="57"/>
  </r>
  <r>
    <x v="1"/>
    <x v="106"/>
    <x v="18"/>
    <n v="45"/>
    <n v="51"/>
  </r>
  <r>
    <x v="1"/>
    <x v="107"/>
    <x v="0"/>
    <n v="467"/>
    <n v="444"/>
  </r>
  <r>
    <x v="1"/>
    <x v="107"/>
    <x v="1"/>
    <n v="1846"/>
    <n v="1752"/>
  </r>
  <r>
    <x v="1"/>
    <x v="107"/>
    <x v="2"/>
    <n v="2278"/>
    <n v="2192"/>
  </r>
  <r>
    <x v="1"/>
    <x v="107"/>
    <x v="3"/>
    <n v="2196"/>
    <n v="2127"/>
  </r>
  <r>
    <x v="1"/>
    <x v="107"/>
    <x v="4"/>
    <n v="2079"/>
    <n v="2022"/>
  </r>
  <r>
    <x v="1"/>
    <x v="107"/>
    <x v="5"/>
    <n v="1846"/>
    <n v="1849"/>
  </r>
  <r>
    <x v="1"/>
    <x v="107"/>
    <x v="6"/>
    <n v="1677"/>
    <n v="1712"/>
  </r>
  <r>
    <x v="1"/>
    <x v="107"/>
    <x v="7"/>
    <n v="1520"/>
    <n v="1605"/>
  </r>
  <r>
    <x v="1"/>
    <x v="107"/>
    <x v="8"/>
    <n v="1296"/>
    <n v="1418"/>
  </r>
  <r>
    <x v="1"/>
    <x v="107"/>
    <x v="9"/>
    <n v="1088"/>
    <n v="1221"/>
  </r>
  <r>
    <x v="1"/>
    <x v="107"/>
    <x v="10"/>
    <n v="941"/>
    <n v="1040"/>
  </r>
  <r>
    <x v="1"/>
    <x v="107"/>
    <x v="11"/>
    <n v="826"/>
    <n v="881"/>
  </r>
  <r>
    <x v="1"/>
    <x v="107"/>
    <x v="12"/>
    <n v="689"/>
    <n v="722"/>
  </r>
  <r>
    <x v="1"/>
    <x v="107"/>
    <x v="13"/>
    <n v="558"/>
    <n v="574"/>
  </r>
  <r>
    <x v="1"/>
    <x v="107"/>
    <x v="14"/>
    <n v="418"/>
    <n v="434"/>
  </r>
  <r>
    <x v="1"/>
    <x v="107"/>
    <x v="15"/>
    <n v="292"/>
    <n v="307"/>
  </r>
  <r>
    <x v="1"/>
    <x v="107"/>
    <x v="16"/>
    <n v="188"/>
    <n v="204"/>
  </r>
  <r>
    <x v="1"/>
    <x v="107"/>
    <x v="17"/>
    <n v="114"/>
    <n v="129"/>
  </r>
  <r>
    <x v="1"/>
    <x v="107"/>
    <x v="18"/>
    <n v="101"/>
    <n v="115"/>
  </r>
  <r>
    <x v="1"/>
    <x v="108"/>
    <x v="0"/>
    <n v="480"/>
    <n v="457"/>
  </r>
  <r>
    <x v="1"/>
    <x v="108"/>
    <x v="1"/>
    <n v="1897"/>
    <n v="1801"/>
  </r>
  <r>
    <x v="1"/>
    <x v="108"/>
    <x v="2"/>
    <n v="2341"/>
    <n v="2253"/>
  </r>
  <r>
    <x v="1"/>
    <x v="108"/>
    <x v="3"/>
    <n v="2257"/>
    <n v="2186"/>
  </r>
  <r>
    <x v="1"/>
    <x v="108"/>
    <x v="4"/>
    <n v="2136"/>
    <n v="2078"/>
  </r>
  <r>
    <x v="1"/>
    <x v="108"/>
    <x v="5"/>
    <n v="1897"/>
    <n v="1901"/>
  </r>
  <r>
    <x v="1"/>
    <x v="108"/>
    <x v="6"/>
    <n v="1723"/>
    <n v="1759"/>
  </r>
  <r>
    <x v="1"/>
    <x v="108"/>
    <x v="7"/>
    <n v="1562"/>
    <n v="1647"/>
  </r>
  <r>
    <x v="1"/>
    <x v="108"/>
    <x v="8"/>
    <n v="1332"/>
    <n v="1457"/>
  </r>
  <r>
    <x v="1"/>
    <x v="108"/>
    <x v="9"/>
    <n v="1118"/>
    <n v="1255"/>
  </r>
  <r>
    <x v="1"/>
    <x v="108"/>
    <x v="10"/>
    <n v="967"/>
    <n v="1069"/>
  </r>
  <r>
    <x v="1"/>
    <x v="108"/>
    <x v="11"/>
    <n v="849"/>
    <n v="906"/>
  </r>
  <r>
    <x v="1"/>
    <x v="108"/>
    <x v="12"/>
    <n v="708"/>
    <n v="742"/>
  </r>
  <r>
    <x v="1"/>
    <x v="108"/>
    <x v="13"/>
    <n v="573"/>
    <n v="590"/>
  </r>
  <r>
    <x v="1"/>
    <x v="108"/>
    <x v="14"/>
    <n v="430"/>
    <n v="446"/>
  </r>
  <r>
    <x v="1"/>
    <x v="108"/>
    <x v="15"/>
    <n v="300"/>
    <n v="315"/>
  </r>
  <r>
    <x v="1"/>
    <x v="108"/>
    <x v="16"/>
    <n v="193"/>
    <n v="210"/>
  </r>
  <r>
    <x v="1"/>
    <x v="108"/>
    <x v="17"/>
    <n v="118"/>
    <n v="133"/>
  </r>
  <r>
    <x v="1"/>
    <x v="108"/>
    <x v="18"/>
    <n v="104"/>
    <n v="119"/>
  </r>
  <r>
    <x v="1"/>
    <x v="109"/>
    <x v="0"/>
    <n v="696"/>
    <n v="662"/>
  </r>
  <r>
    <x v="1"/>
    <x v="109"/>
    <x v="1"/>
    <n v="2750"/>
    <n v="2610"/>
  </r>
  <r>
    <x v="1"/>
    <x v="109"/>
    <x v="2"/>
    <n v="3394"/>
    <n v="3265"/>
  </r>
  <r>
    <x v="1"/>
    <x v="109"/>
    <x v="3"/>
    <n v="3271"/>
    <n v="3169"/>
  </r>
  <r>
    <x v="1"/>
    <x v="109"/>
    <x v="4"/>
    <n v="3096"/>
    <n v="3012"/>
  </r>
  <r>
    <x v="1"/>
    <x v="109"/>
    <x v="5"/>
    <n v="2750"/>
    <n v="2755"/>
  </r>
  <r>
    <x v="1"/>
    <x v="109"/>
    <x v="6"/>
    <n v="2497"/>
    <n v="2550"/>
  </r>
  <r>
    <x v="1"/>
    <x v="109"/>
    <x v="7"/>
    <n v="2258"/>
    <n v="2383"/>
  </r>
  <r>
    <x v="1"/>
    <x v="109"/>
    <x v="8"/>
    <n v="1931"/>
    <n v="2112"/>
  </r>
  <r>
    <x v="1"/>
    <x v="109"/>
    <x v="9"/>
    <n v="1621"/>
    <n v="1819"/>
  </r>
  <r>
    <x v="1"/>
    <x v="109"/>
    <x v="10"/>
    <n v="1401"/>
    <n v="1550"/>
  </r>
  <r>
    <x v="1"/>
    <x v="109"/>
    <x v="11"/>
    <n v="1230"/>
    <n v="1313"/>
  </r>
  <r>
    <x v="1"/>
    <x v="109"/>
    <x v="12"/>
    <n v="1026"/>
    <n v="1076"/>
  </r>
  <r>
    <x v="1"/>
    <x v="109"/>
    <x v="13"/>
    <n v="831"/>
    <n v="855"/>
  </r>
  <r>
    <x v="1"/>
    <x v="109"/>
    <x v="14"/>
    <n v="623"/>
    <n v="646"/>
  </r>
  <r>
    <x v="1"/>
    <x v="109"/>
    <x v="15"/>
    <n v="435"/>
    <n v="457"/>
  </r>
  <r>
    <x v="1"/>
    <x v="109"/>
    <x v="16"/>
    <n v="281"/>
    <n v="305"/>
  </r>
  <r>
    <x v="1"/>
    <x v="109"/>
    <x v="17"/>
    <n v="171"/>
    <n v="192"/>
  </r>
  <r>
    <x v="1"/>
    <x v="109"/>
    <x v="18"/>
    <n v="150"/>
    <n v="172"/>
  </r>
  <r>
    <x v="1"/>
    <x v="110"/>
    <x v="0"/>
    <n v="892"/>
    <n v="849"/>
  </r>
  <r>
    <x v="1"/>
    <x v="110"/>
    <x v="1"/>
    <n v="3523"/>
    <n v="3344"/>
  </r>
  <r>
    <x v="1"/>
    <x v="110"/>
    <x v="2"/>
    <n v="4348"/>
    <n v="4183"/>
  </r>
  <r>
    <x v="1"/>
    <x v="110"/>
    <x v="3"/>
    <n v="4191"/>
    <n v="4060"/>
  </r>
  <r>
    <x v="1"/>
    <x v="110"/>
    <x v="4"/>
    <n v="3967"/>
    <n v="3859"/>
  </r>
  <r>
    <x v="1"/>
    <x v="110"/>
    <x v="5"/>
    <n v="3523"/>
    <n v="3530"/>
  </r>
  <r>
    <x v="1"/>
    <x v="110"/>
    <x v="6"/>
    <n v="3200"/>
    <n v="3267"/>
  </r>
  <r>
    <x v="1"/>
    <x v="110"/>
    <x v="7"/>
    <n v="2892"/>
    <n v="3048"/>
  </r>
  <r>
    <x v="1"/>
    <x v="110"/>
    <x v="8"/>
    <n v="2474"/>
    <n v="2706"/>
  </r>
  <r>
    <x v="1"/>
    <x v="110"/>
    <x v="9"/>
    <n v="2077"/>
    <n v="2331"/>
  </r>
  <r>
    <x v="1"/>
    <x v="110"/>
    <x v="10"/>
    <n v="1795"/>
    <n v="1986"/>
  </r>
  <r>
    <x v="1"/>
    <x v="110"/>
    <x v="11"/>
    <n v="1576"/>
    <n v="1682"/>
  </r>
  <r>
    <x v="1"/>
    <x v="110"/>
    <x v="12"/>
    <n v="1315"/>
    <n v="1379"/>
  </r>
  <r>
    <x v="1"/>
    <x v="110"/>
    <x v="13"/>
    <n v="1064"/>
    <n v="1096"/>
  </r>
  <r>
    <x v="1"/>
    <x v="110"/>
    <x v="14"/>
    <n v="798"/>
    <n v="828"/>
  </r>
  <r>
    <x v="1"/>
    <x v="110"/>
    <x v="15"/>
    <n v="558"/>
    <n v="586"/>
  </r>
  <r>
    <x v="1"/>
    <x v="110"/>
    <x v="16"/>
    <n v="360"/>
    <n v="391"/>
  </r>
  <r>
    <x v="1"/>
    <x v="110"/>
    <x v="17"/>
    <n v="219"/>
    <n v="247"/>
  </r>
  <r>
    <x v="1"/>
    <x v="110"/>
    <x v="18"/>
    <n v="193"/>
    <n v="221"/>
  </r>
  <r>
    <x v="1"/>
    <x v="111"/>
    <x v="0"/>
    <n v="70"/>
    <n v="66"/>
  </r>
  <r>
    <x v="1"/>
    <x v="111"/>
    <x v="1"/>
    <n v="276"/>
    <n v="262"/>
  </r>
  <r>
    <x v="1"/>
    <x v="111"/>
    <x v="2"/>
    <n v="341"/>
    <n v="328"/>
  </r>
  <r>
    <x v="1"/>
    <x v="111"/>
    <x v="3"/>
    <n v="328"/>
    <n v="318"/>
  </r>
  <r>
    <x v="1"/>
    <x v="111"/>
    <x v="4"/>
    <n v="311"/>
    <n v="302"/>
  </r>
  <r>
    <x v="1"/>
    <x v="111"/>
    <x v="5"/>
    <n v="276"/>
    <n v="276"/>
  </r>
  <r>
    <x v="1"/>
    <x v="111"/>
    <x v="6"/>
    <n v="251"/>
    <n v="256"/>
  </r>
  <r>
    <x v="1"/>
    <x v="111"/>
    <x v="7"/>
    <n v="233"/>
    <n v="248"/>
  </r>
  <r>
    <x v="1"/>
    <x v="111"/>
    <x v="8"/>
    <n v="194"/>
    <n v="212"/>
  </r>
  <r>
    <x v="1"/>
    <x v="111"/>
    <x v="9"/>
    <n v="163"/>
    <n v="182"/>
  </r>
  <r>
    <x v="1"/>
    <x v="111"/>
    <x v="10"/>
    <n v="140"/>
    <n v="155"/>
  </r>
  <r>
    <x v="1"/>
    <x v="111"/>
    <x v="11"/>
    <n v="123"/>
    <n v="132"/>
  </r>
  <r>
    <x v="1"/>
    <x v="111"/>
    <x v="12"/>
    <n v="103"/>
    <n v="108"/>
  </r>
  <r>
    <x v="1"/>
    <x v="111"/>
    <x v="13"/>
    <n v="83"/>
    <n v="85"/>
  </r>
  <r>
    <x v="1"/>
    <x v="111"/>
    <x v="14"/>
    <n v="62"/>
    <n v="64"/>
  </r>
  <r>
    <x v="1"/>
    <x v="111"/>
    <x v="15"/>
    <n v="43"/>
    <n v="46"/>
  </r>
  <r>
    <x v="1"/>
    <x v="111"/>
    <x v="16"/>
    <n v="28"/>
    <n v="30"/>
  </r>
  <r>
    <x v="1"/>
    <x v="111"/>
    <x v="17"/>
    <n v="17"/>
    <n v="19"/>
  </r>
  <r>
    <x v="1"/>
    <x v="111"/>
    <x v="18"/>
    <n v="15"/>
    <n v="17"/>
  </r>
  <r>
    <x v="1"/>
    <x v="112"/>
    <x v="0"/>
    <n v="369"/>
    <n v="351"/>
  </r>
  <r>
    <x v="1"/>
    <x v="112"/>
    <x v="1"/>
    <n v="1457"/>
    <n v="1383"/>
  </r>
  <r>
    <x v="1"/>
    <x v="112"/>
    <x v="2"/>
    <n v="1799"/>
    <n v="1730"/>
  </r>
  <r>
    <x v="1"/>
    <x v="112"/>
    <x v="3"/>
    <n v="1734"/>
    <n v="1679"/>
  </r>
  <r>
    <x v="1"/>
    <x v="112"/>
    <x v="4"/>
    <n v="1641"/>
    <n v="1596"/>
  </r>
  <r>
    <x v="1"/>
    <x v="112"/>
    <x v="5"/>
    <n v="1457"/>
    <n v="1460"/>
  </r>
  <r>
    <x v="1"/>
    <x v="112"/>
    <x v="6"/>
    <n v="1323"/>
    <n v="1351"/>
  </r>
  <r>
    <x v="1"/>
    <x v="112"/>
    <x v="7"/>
    <n v="1202"/>
    <n v="1270"/>
  </r>
  <r>
    <x v="1"/>
    <x v="112"/>
    <x v="8"/>
    <n v="1023"/>
    <n v="1119"/>
  </r>
  <r>
    <x v="1"/>
    <x v="112"/>
    <x v="9"/>
    <n v="859"/>
    <n v="964"/>
  </r>
  <r>
    <x v="1"/>
    <x v="112"/>
    <x v="10"/>
    <n v="742"/>
    <n v="821"/>
  </r>
  <r>
    <x v="1"/>
    <x v="112"/>
    <x v="11"/>
    <n v="652"/>
    <n v="696"/>
  </r>
  <r>
    <x v="1"/>
    <x v="112"/>
    <x v="12"/>
    <n v="544"/>
    <n v="570"/>
  </r>
  <r>
    <x v="1"/>
    <x v="112"/>
    <x v="13"/>
    <n v="440"/>
    <n v="453"/>
  </r>
  <r>
    <x v="1"/>
    <x v="112"/>
    <x v="14"/>
    <n v="330"/>
    <n v="342"/>
  </r>
  <r>
    <x v="1"/>
    <x v="112"/>
    <x v="15"/>
    <n v="231"/>
    <n v="242"/>
  </r>
  <r>
    <x v="1"/>
    <x v="112"/>
    <x v="16"/>
    <n v="149"/>
    <n v="161"/>
  </r>
  <r>
    <x v="1"/>
    <x v="112"/>
    <x v="17"/>
    <n v="90"/>
    <n v="102"/>
  </r>
  <r>
    <x v="1"/>
    <x v="112"/>
    <x v="18"/>
    <n v="79"/>
    <n v="91"/>
  </r>
  <r>
    <x v="1"/>
    <x v="113"/>
    <x v="0"/>
    <n v="398"/>
    <n v="378"/>
  </r>
  <r>
    <x v="1"/>
    <x v="113"/>
    <x v="1"/>
    <n v="1572"/>
    <n v="1492"/>
  </r>
  <r>
    <x v="1"/>
    <x v="113"/>
    <x v="2"/>
    <n v="1940"/>
    <n v="1867"/>
  </r>
  <r>
    <x v="1"/>
    <x v="113"/>
    <x v="3"/>
    <n v="1870"/>
    <n v="1812"/>
  </r>
  <r>
    <x v="1"/>
    <x v="113"/>
    <x v="4"/>
    <n v="1770"/>
    <n v="1722"/>
  </r>
  <r>
    <x v="1"/>
    <x v="113"/>
    <x v="5"/>
    <n v="1572"/>
    <n v="1575"/>
  </r>
  <r>
    <x v="1"/>
    <x v="113"/>
    <x v="6"/>
    <n v="1428"/>
    <n v="1458"/>
  </r>
  <r>
    <x v="1"/>
    <x v="113"/>
    <x v="7"/>
    <n v="1295"/>
    <n v="1366"/>
  </r>
  <r>
    <x v="1"/>
    <x v="113"/>
    <x v="8"/>
    <n v="1104"/>
    <n v="1208"/>
  </r>
  <r>
    <x v="1"/>
    <x v="113"/>
    <x v="9"/>
    <n v="927"/>
    <n v="1040"/>
  </r>
  <r>
    <x v="1"/>
    <x v="113"/>
    <x v="10"/>
    <n v="801"/>
    <n v="886"/>
  </r>
  <r>
    <x v="1"/>
    <x v="113"/>
    <x v="11"/>
    <n v="703"/>
    <n v="751"/>
  </r>
  <r>
    <x v="1"/>
    <x v="113"/>
    <x v="12"/>
    <n v="587"/>
    <n v="615"/>
  </r>
  <r>
    <x v="1"/>
    <x v="113"/>
    <x v="13"/>
    <n v="475"/>
    <n v="489"/>
  </r>
  <r>
    <x v="1"/>
    <x v="113"/>
    <x v="14"/>
    <n v="356"/>
    <n v="369"/>
  </r>
  <r>
    <x v="1"/>
    <x v="113"/>
    <x v="15"/>
    <n v="249"/>
    <n v="261"/>
  </r>
  <r>
    <x v="1"/>
    <x v="113"/>
    <x v="16"/>
    <n v="160"/>
    <n v="174"/>
  </r>
  <r>
    <x v="1"/>
    <x v="113"/>
    <x v="17"/>
    <n v="97"/>
    <n v="110"/>
  </r>
  <r>
    <x v="1"/>
    <x v="113"/>
    <x v="18"/>
    <n v="86"/>
    <n v="98"/>
  </r>
  <r>
    <x v="1"/>
    <x v="114"/>
    <x v="0"/>
    <n v="5846"/>
    <n v="5561"/>
  </r>
  <r>
    <x v="1"/>
    <x v="114"/>
    <x v="1"/>
    <n v="23080"/>
    <n v="21908"/>
  </r>
  <r>
    <x v="1"/>
    <x v="114"/>
    <x v="2"/>
    <n v="28482"/>
    <n v="27402"/>
  </r>
  <r>
    <x v="1"/>
    <x v="114"/>
    <x v="3"/>
    <n v="27456"/>
    <n v="26593"/>
  </r>
  <r>
    <x v="1"/>
    <x v="114"/>
    <x v="4"/>
    <n v="25986"/>
    <n v="25279"/>
  </r>
  <r>
    <x v="1"/>
    <x v="114"/>
    <x v="5"/>
    <n v="23080"/>
    <n v="23121"/>
  </r>
  <r>
    <x v="1"/>
    <x v="114"/>
    <x v="6"/>
    <n v="20960"/>
    <n v="21402"/>
  </r>
  <r>
    <x v="1"/>
    <x v="114"/>
    <x v="7"/>
    <n v="18882"/>
    <n v="19929"/>
  </r>
  <r>
    <x v="1"/>
    <x v="114"/>
    <x v="8"/>
    <n v="16207"/>
    <n v="17729"/>
  </r>
  <r>
    <x v="1"/>
    <x v="114"/>
    <x v="9"/>
    <n v="13608"/>
    <n v="15268"/>
  </r>
  <r>
    <x v="1"/>
    <x v="114"/>
    <x v="10"/>
    <n v="11762"/>
    <n v="13010"/>
  </r>
  <r>
    <x v="1"/>
    <x v="114"/>
    <x v="11"/>
    <n v="10326"/>
    <n v="11021"/>
  </r>
  <r>
    <x v="1"/>
    <x v="114"/>
    <x v="12"/>
    <n v="8616"/>
    <n v="9033"/>
  </r>
  <r>
    <x v="1"/>
    <x v="114"/>
    <x v="13"/>
    <n v="6975"/>
    <n v="7179"/>
  </r>
  <r>
    <x v="1"/>
    <x v="114"/>
    <x v="14"/>
    <n v="5231"/>
    <n v="5426"/>
  </r>
  <r>
    <x v="1"/>
    <x v="114"/>
    <x v="15"/>
    <n v="3658"/>
    <n v="3842"/>
  </r>
  <r>
    <x v="1"/>
    <x v="114"/>
    <x v="16"/>
    <n v="2359"/>
    <n v="2561"/>
  </r>
  <r>
    <x v="1"/>
    <x v="114"/>
    <x v="17"/>
    <n v="1436"/>
    <n v="1617"/>
  </r>
  <r>
    <x v="1"/>
    <x v="114"/>
    <x v="18"/>
    <n v="1265"/>
    <n v="1449"/>
  </r>
  <r>
    <x v="1"/>
    <x v="115"/>
    <x v="0"/>
    <n v="294"/>
    <n v="279"/>
  </r>
  <r>
    <x v="1"/>
    <x v="115"/>
    <x v="1"/>
    <n v="1161"/>
    <n v="1102"/>
  </r>
  <r>
    <x v="1"/>
    <x v="115"/>
    <x v="2"/>
    <n v="1433"/>
    <n v="1379"/>
  </r>
  <r>
    <x v="1"/>
    <x v="115"/>
    <x v="3"/>
    <n v="1382"/>
    <n v="1338"/>
  </r>
  <r>
    <x v="1"/>
    <x v="115"/>
    <x v="4"/>
    <n v="1308"/>
    <n v="1272"/>
  </r>
  <r>
    <x v="1"/>
    <x v="115"/>
    <x v="5"/>
    <n v="1161"/>
    <n v="1163"/>
  </r>
  <r>
    <x v="1"/>
    <x v="115"/>
    <x v="6"/>
    <n v="1055"/>
    <n v="1077"/>
  </r>
  <r>
    <x v="1"/>
    <x v="115"/>
    <x v="7"/>
    <n v="958"/>
    <n v="1014"/>
  </r>
  <r>
    <x v="1"/>
    <x v="115"/>
    <x v="8"/>
    <n v="815"/>
    <n v="892"/>
  </r>
  <r>
    <x v="1"/>
    <x v="115"/>
    <x v="9"/>
    <n v="685"/>
    <n v="768"/>
  </r>
  <r>
    <x v="1"/>
    <x v="115"/>
    <x v="10"/>
    <n v="592"/>
    <n v="654"/>
  </r>
  <r>
    <x v="1"/>
    <x v="115"/>
    <x v="11"/>
    <n v="519"/>
    <n v="554"/>
  </r>
  <r>
    <x v="1"/>
    <x v="115"/>
    <x v="12"/>
    <n v="433"/>
    <n v="454"/>
  </r>
  <r>
    <x v="1"/>
    <x v="115"/>
    <x v="13"/>
    <n v="351"/>
    <n v="361"/>
  </r>
  <r>
    <x v="1"/>
    <x v="115"/>
    <x v="14"/>
    <n v="263"/>
    <n v="273"/>
  </r>
  <r>
    <x v="1"/>
    <x v="115"/>
    <x v="15"/>
    <n v="184"/>
    <n v="193"/>
  </r>
  <r>
    <x v="1"/>
    <x v="115"/>
    <x v="16"/>
    <n v="118"/>
    <n v="128"/>
  </r>
  <r>
    <x v="1"/>
    <x v="115"/>
    <x v="17"/>
    <n v="72"/>
    <n v="81"/>
  </r>
  <r>
    <x v="1"/>
    <x v="115"/>
    <x v="18"/>
    <n v="63"/>
    <n v="72"/>
  </r>
  <r>
    <x v="1"/>
    <x v="116"/>
    <x v="0"/>
    <n v="160"/>
    <n v="152"/>
  </r>
  <r>
    <x v="1"/>
    <x v="116"/>
    <x v="1"/>
    <n v="634"/>
    <n v="602"/>
  </r>
  <r>
    <x v="1"/>
    <x v="116"/>
    <x v="2"/>
    <n v="783"/>
    <n v="753"/>
  </r>
  <r>
    <x v="1"/>
    <x v="116"/>
    <x v="3"/>
    <n v="755"/>
    <n v="731"/>
  </r>
  <r>
    <x v="1"/>
    <x v="116"/>
    <x v="4"/>
    <n v="714"/>
    <n v="695"/>
  </r>
  <r>
    <x v="1"/>
    <x v="116"/>
    <x v="5"/>
    <n v="634"/>
    <n v="636"/>
  </r>
  <r>
    <x v="1"/>
    <x v="116"/>
    <x v="6"/>
    <n v="576"/>
    <n v="588"/>
  </r>
  <r>
    <x v="1"/>
    <x v="116"/>
    <x v="7"/>
    <n v="530"/>
    <n v="558"/>
  </r>
  <r>
    <x v="1"/>
    <x v="116"/>
    <x v="8"/>
    <n v="445"/>
    <n v="487"/>
  </r>
  <r>
    <x v="1"/>
    <x v="116"/>
    <x v="9"/>
    <n v="374"/>
    <n v="420"/>
  </r>
  <r>
    <x v="1"/>
    <x v="116"/>
    <x v="10"/>
    <n v="323"/>
    <n v="357"/>
  </r>
  <r>
    <x v="1"/>
    <x v="116"/>
    <x v="11"/>
    <n v="284"/>
    <n v="303"/>
  </r>
  <r>
    <x v="1"/>
    <x v="116"/>
    <x v="12"/>
    <n v="237"/>
    <n v="248"/>
  </r>
  <r>
    <x v="1"/>
    <x v="116"/>
    <x v="13"/>
    <n v="191"/>
    <n v="197"/>
  </r>
  <r>
    <x v="1"/>
    <x v="116"/>
    <x v="14"/>
    <n v="143"/>
    <n v="149"/>
  </r>
  <r>
    <x v="1"/>
    <x v="116"/>
    <x v="15"/>
    <n v="100"/>
    <n v="105"/>
  </r>
  <r>
    <x v="1"/>
    <x v="116"/>
    <x v="16"/>
    <n v="64"/>
    <n v="70"/>
  </r>
  <r>
    <x v="1"/>
    <x v="116"/>
    <x v="17"/>
    <n v="39"/>
    <n v="44"/>
  </r>
  <r>
    <x v="1"/>
    <x v="116"/>
    <x v="18"/>
    <n v="34"/>
    <n v="39"/>
  </r>
  <r>
    <x v="1"/>
    <x v="117"/>
    <x v="0"/>
    <n v="155"/>
    <n v="147"/>
  </r>
  <r>
    <x v="1"/>
    <x v="117"/>
    <x v="1"/>
    <n v="613"/>
    <n v="582"/>
  </r>
  <r>
    <x v="1"/>
    <x v="117"/>
    <x v="2"/>
    <n v="757"/>
    <n v="728"/>
  </r>
  <r>
    <x v="1"/>
    <x v="117"/>
    <x v="3"/>
    <n v="729"/>
    <n v="707"/>
  </r>
  <r>
    <x v="1"/>
    <x v="117"/>
    <x v="4"/>
    <n v="690"/>
    <n v="672"/>
  </r>
  <r>
    <x v="1"/>
    <x v="117"/>
    <x v="5"/>
    <n v="613"/>
    <n v="614"/>
  </r>
  <r>
    <x v="1"/>
    <x v="117"/>
    <x v="6"/>
    <n v="557"/>
    <n v="569"/>
  </r>
  <r>
    <x v="1"/>
    <x v="117"/>
    <x v="7"/>
    <n v="511"/>
    <n v="537"/>
  </r>
  <r>
    <x v="1"/>
    <x v="117"/>
    <x v="8"/>
    <n v="430"/>
    <n v="471"/>
  </r>
  <r>
    <x v="1"/>
    <x v="117"/>
    <x v="9"/>
    <n v="361"/>
    <n v="405"/>
  </r>
  <r>
    <x v="1"/>
    <x v="117"/>
    <x v="10"/>
    <n v="312"/>
    <n v="345"/>
  </r>
  <r>
    <x v="1"/>
    <x v="117"/>
    <x v="11"/>
    <n v="274"/>
    <n v="293"/>
  </r>
  <r>
    <x v="1"/>
    <x v="117"/>
    <x v="12"/>
    <n v="229"/>
    <n v="240"/>
  </r>
  <r>
    <x v="1"/>
    <x v="117"/>
    <x v="13"/>
    <n v="185"/>
    <n v="190"/>
  </r>
  <r>
    <x v="1"/>
    <x v="117"/>
    <x v="14"/>
    <n v="139"/>
    <n v="144"/>
  </r>
  <r>
    <x v="1"/>
    <x v="117"/>
    <x v="15"/>
    <n v="97"/>
    <n v="102"/>
  </r>
  <r>
    <x v="1"/>
    <x v="117"/>
    <x v="16"/>
    <n v="62"/>
    <n v="68"/>
  </r>
  <r>
    <x v="1"/>
    <x v="117"/>
    <x v="17"/>
    <n v="38"/>
    <n v="43"/>
  </r>
  <r>
    <x v="1"/>
    <x v="117"/>
    <x v="18"/>
    <n v="33"/>
    <n v="38"/>
  </r>
  <r>
    <x v="1"/>
    <x v="118"/>
    <x v="0"/>
    <n v="653"/>
    <n v="621"/>
  </r>
  <r>
    <x v="1"/>
    <x v="118"/>
    <x v="1"/>
    <n v="2577"/>
    <n v="2446"/>
  </r>
  <r>
    <x v="1"/>
    <x v="118"/>
    <x v="2"/>
    <n v="3181"/>
    <n v="3060"/>
  </r>
  <r>
    <x v="1"/>
    <x v="118"/>
    <x v="3"/>
    <n v="3066"/>
    <n v="2969"/>
  </r>
  <r>
    <x v="1"/>
    <x v="118"/>
    <x v="4"/>
    <n v="2902"/>
    <n v="2822"/>
  </r>
  <r>
    <x v="1"/>
    <x v="118"/>
    <x v="5"/>
    <n v="2577"/>
    <n v="2582"/>
  </r>
  <r>
    <x v="1"/>
    <x v="118"/>
    <x v="6"/>
    <n v="2340"/>
    <n v="2390"/>
  </r>
  <r>
    <x v="1"/>
    <x v="118"/>
    <x v="7"/>
    <n v="2115"/>
    <n v="2234"/>
  </r>
  <r>
    <x v="1"/>
    <x v="118"/>
    <x v="8"/>
    <n v="1810"/>
    <n v="1979"/>
  </r>
  <r>
    <x v="1"/>
    <x v="118"/>
    <x v="9"/>
    <n v="1519"/>
    <n v="1705"/>
  </r>
  <r>
    <x v="1"/>
    <x v="118"/>
    <x v="10"/>
    <n v="1313"/>
    <n v="1452"/>
  </r>
  <r>
    <x v="1"/>
    <x v="118"/>
    <x v="11"/>
    <n v="1153"/>
    <n v="1230"/>
  </r>
  <r>
    <x v="1"/>
    <x v="118"/>
    <x v="12"/>
    <n v="962"/>
    <n v="1008"/>
  </r>
  <r>
    <x v="1"/>
    <x v="118"/>
    <x v="13"/>
    <n v="779"/>
    <n v="801"/>
  </r>
  <r>
    <x v="1"/>
    <x v="118"/>
    <x v="14"/>
    <n v="584"/>
    <n v="605"/>
  </r>
  <r>
    <x v="1"/>
    <x v="118"/>
    <x v="15"/>
    <n v="408"/>
    <n v="429"/>
  </r>
  <r>
    <x v="1"/>
    <x v="118"/>
    <x v="16"/>
    <n v="263"/>
    <n v="286"/>
  </r>
  <r>
    <x v="1"/>
    <x v="118"/>
    <x v="17"/>
    <n v="160"/>
    <n v="180"/>
  </r>
  <r>
    <x v="1"/>
    <x v="118"/>
    <x v="18"/>
    <n v="141"/>
    <n v="161"/>
  </r>
  <r>
    <x v="1"/>
    <x v="119"/>
    <x v="0"/>
    <n v="294"/>
    <n v="279"/>
  </r>
  <r>
    <x v="1"/>
    <x v="119"/>
    <x v="1"/>
    <n v="1161"/>
    <n v="1102"/>
  </r>
  <r>
    <x v="1"/>
    <x v="119"/>
    <x v="2"/>
    <n v="1433"/>
    <n v="1379"/>
  </r>
  <r>
    <x v="1"/>
    <x v="119"/>
    <x v="3"/>
    <n v="1381"/>
    <n v="1338"/>
  </r>
  <r>
    <x v="1"/>
    <x v="119"/>
    <x v="4"/>
    <n v="1307"/>
    <n v="1272"/>
  </r>
  <r>
    <x v="1"/>
    <x v="119"/>
    <x v="5"/>
    <n v="1161"/>
    <n v="1163"/>
  </r>
  <r>
    <x v="1"/>
    <x v="119"/>
    <x v="6"/>
    <n v="1054"/>
    <n v="1077"/>
  </r>
  <r>
    <x v="1"/>
    <x v="119"/>
    <x v="7"/>
    <n v="961"/>
    <n v="1011"/>
  </r>
  <r>
    <x v="1"/>
    <x v="119"/>
    <x v="8"/>
    <n v="815"/>
    <n v="892"/>
  </r>
  <r>
    <x v="1"/>
    <x v="119"/>
    <x v="9"/>
    <n v="684"/>
    <n v="768"/>
  </r>
  <r>
    <x v="1"/>
    <x v="119"/>
    <x v="10"/>
    <n v="591"/>
    <n v="654"/>
  </r>
  <r>
    <x v="1"/>
    <x v="119"/>
    <x v="11"/>
    <n v="519"/>
    <n v="554"/>
  </r>
  <r>
    <x v="1"/>
    <x v="119"/>
    <x v="12"/>
    <n v="433"/>
    <n v="454"/>
  </r>
  <r>
    <x v="1"/>
    <x v="119"/>
    <x v="13"/>
    <n v="351"/>
    <n v="361"/>
  </r>
  <r>
    <x v="1"/>
    <x v="119"/>
    <x v="14"/>
    <n v="263"/>
    <n v="273"/>
  </r>
  <r>
    <x v="1"/>
    <x v="119"/>
    <x v="15"/>
    <n v="184"/>
    <n v="193"/>
  </r>
  <r>
    <x v="1"/>
    <x v="119"/>
    <x v="16"/>
    <n v="118"/>
    <n v="128"/>
  </r>
  <r>
    <x v="1"/>
    <x v="119"/>
    <x v="17"/>
    <n v="72"/>
    <n v="81"/>
  </r>
  <r>
    <x v="1"/>
    <x v="119"/>
    <x v="18"/>
    <n v="63"/>
    <n v="72"/>
  </r>
  <r>
    <x v="1"/>
    <x v="120"/>
    <x v="0"/>
    <n v="637"/>
    <n v="606"/>
  </r>
  <r>
    <x v="1"/>
    <x v="120"/>
    <x v="1"/>
    <n v="2516"/>
    <n v="2388"/>
  </r>
  <r>
    <x v="1"/>
    <x v="120"/>
    <x v="2"/>
    <n v="3105"/>
    <n v="2987"/>
  </r>
  <r>
    <x v="1"/>
    <x v="120"/>
    <x v="3"/>
    <n v="2993"/>
    <n v="2899"/>
  </r>
  <r>
    <x v="1"/>
    <x v="120"/>
    <x v="4"/>
    <n v="2833"/>
    <n v="2756"/>
  </r>
  <r>
    <x v="1"/>
    <x v="120"/>
    <x v="5"/>
    <n v="2516"/>
    <n v="2520"/>
  </r>
  <r>
    <x v="1"/>
    <x v="120"/>
    <x v="6"/>
    <n v="2285"/>
    <n v="2333"/>
  </r>
  <r>
    <x v="1"/>
    <x v="120"/>
    <x v="7"/>
    <n v="2066"/>
    <n v="2181"/>
  </r>
  <r>
    <x v="1"/>
    <x v="120"/>
    <x v="8"/>
    <n v="1767"/>
    <n v="1932"/>
  </r>
  <r>
    <x v="1"/>
    <x v="120"/>
    <x v="9"/>
    <n v="1483"/>
    <n v="1664"/>
  </r>
  <r>
    <x v="1"/>
    <x v="120"/>
    <x v="10"/>
    <n v="1282"/>
    <n v="1418"/>
  </r>
  <r>
    <x v="1"/>
    <x v="120"/>
    <x v="11"/>
    <n v="1125"/>
    <n v="1201"/>
  </r>
  <r>
    <x v="1"/>
    <x v="120"/>
    <x v="12"/>
    <n v="939"/>
    <n v="984"/>
  </r>
  <r>
    <x v="1"/>
    <x v="120"/>
    <x v="13"/>
    <n v="760"/>
    <n v="782"/>
  </r>
  <r>
    <x v="1"/>
    <x v="120"/>
    <x v="14"/>
    <n v="570"/>
    <n v="591"/>
  </r>
  <r>
    <x v="1"/>
    <x v="120"/>
    <x v="15"/>
    <n v="398"/>
    <n v="418"/>
  </r>
  <r>
    <x v="1"/>
    <x v="120"/>
    <x v="16"/>
    <n v="257"/>
    <n v="279"/>
  </r>
  <r>
    <x v="1"/>
    <x v="120"/>
    <x v="17"/>
    <n v="156"/>
    <n v="176"/>
  </r>
  <r>
    <x v="1"/>
    <x v="120"/>
    <x v="18"/>
    <n v="137"/>
    <n v="158"/>
  </r>
  <r>
    <x v="1"/>
    <x v="121"/>
    <x v="0"/>
    <n v="1063"/>
    <n v="1011"/>
  </r>
  <r>
    <x v="1"/>
    <x v="121"/>
    <x v="1"/>
    <n v="4198"/>
    <n v="3985"/>
  </r>
  <r>
    <x v="1"/>
    <x v="121"/>
    <x v="2"/>
    <n v="5181"/>
    <n v="4985"/>
  </r>
  <r>
    <x v="1"/>
    <x v="121"/>
    <x v="3"/>
    <n v="4995"/>
    <n v="4838"/>
  </r>
  <r>
    <x v="1"/>
    <x v="121"/>
    <x v="4"/>
    <n v="4727"/>
    <n v="4598"/>
  </r>
  <r>
    <x v="1"/>
    <x v="121"/>
    <x v="5"/>
    <n v="4198"/>
    <n v="4206"/>
  </r>
  <r>
    <x v="1"/>
    <x v="121"/>
    <x v="6"/>
    <n v="3813"/>
    <n v="3893"/>
  </r>
  <r>
    <x v="1"/>
    <x v="121"/>
    <x v="7"/>
    <n v="3444"/>
    <n v="3632"/>
  </r>
  <r>
    <x v="1"/>
    <x v="121"/>
    <x v="8"/>
    <n v="2948"/>
    <n v="3225"/>
  </r>
  <r>
    <x v="1"/>
    <x v="121"/>
    <x v="9"/>
    <n v="2475"/>
    <n v="2777"/>
  </r>
  <r>
    <x v="1"/>
    <x v="121"/>
    <x v="10"/>
    <n v="2139"/>
    <n v="2366"/>
  </r>
  <r>
    <x v="1"/>
    <x v="121"/>
    <x v="11"/>
    <n v="1878"/>
    <n v="2005"/>
  </r>
  <r>
    <x v="1"/>
    <x v="121"/>
    <x v="12"/>
    <n v="1567"/>
    <n v="1643"/>
  </r>
  <r>
    <x v="1"/>
    <x v="121"/>
    <x v="13"/>
    <n v="1268"/>
    <n v="1306"/>
  </r>
  <r>
    <x v="1"/>
    <x v="121"/>
    <x v="14"/>
    <n v="951"/>
    <n v="987"/>
  </r>
  <r>
    <x v="1"/>
    <x v="121"/>
    <x v="15"/>
    <n v="665"/>
    <n v="699"/>
  </r>
  <r>
    <x v="1"/>
    <x v="121"/>
    <x v="16"/>
    <n v="429"/>
    <n v="466"/>
  </r>
  <r>
    <x v="1"/>
    <x v="121"/>
    <x v="17"/>
    <n v="261"/>
    <n v="294"/>
  </r>
  <r>
    <x v="1"/>
    <x v="121"/>
    <x v="18"/>
    <n v="230"/>
    <n v="263"/>
  </r>
  <r>
    <x v="1"/>
    <x v="122"/>
    <x v="0"/>
    <n v="391"/>
    <n v="372"/>
  </r>
  <r>
    <x v="1"/>
    <x v="122"/>
    <x v="1"/>
    <n v="1544"/>
    <n v="1465"/>
  </r>
  <r>
    <x v="1"/>
    <x v="122"/>
    <x v="2"/>
    <n v="1905"/>
    <n v="1833"/>
  </r>
  <r>
    <x v="1"/>
    <x v="122"/>
    <x v="3"/>
    <n v="1836"/>
    <n v="1779"/>
  </r>
  <r>
    <x v="1"/>
    <x v="122"/>
    <x v="4"/>
    <n v="1738"/>
    <n v="1691"/>
  </r>
  <r>
    <x v="1"/>
    <x v="122"/>
    <x v="5"/>
    <n v="1544"/>
    <n v="1546"/>
  </r>
  <r>
    <x v="1"/>
    <x v="122"/>
    <x v="6"/>
    <n v="1402"/>
    <n v="1431"/>
  </r>
  <r>
    <x v="1"/>
    <x v="122"/>
    <x v="7"/>
    <n v="1272"/>
    <n v="1340"/>
  </r>
  <r>
    <x v="1"/>
    <x v="122"/>
    <x v="8"/>
    <n v="1084"/>
    <n v="1186"/>
  </r>
  <r>
    <x v="1"/>
    <x v="122"/>
    <x v="9"/>
    <n v="910"/>
    <n v="1021"/>
  </r>
  <r>
    <x v="1"/>
    <x v="122"/>
    <x v="10"/>
    <n v="786"/>
    <n v="870"/>
  </r>
  <r>
    <x v="1"/>
    <x v="122"/>
    <x v="11"/>
    <n v="690"/>
    <n v="737"/>
  </r>
  <r>
    <x v="1"/>
    <x v="122"/>
    <x v="12"/>
    <n v="576"/>
    <n v="604"/>
  </r>
  <r>
    <x v="1"/>
    <x v="122"/>
    <x v="13"/>
    <n v="466"/>
    <n v="480"/>
  </r>
  <r>
    <x v="1"/>
    <x v="122"/>
    <x v="14"/>
    <n v="350"/>
    <n v="363"/>
  </r>
  <r>
    <x v="1"/>
    <x v="122"/>
    <x v="15"/>
    <n v="244"/>
    <n v="257"/>
  </r>
  <r>
    <x v="1"/>
    <x v="122"/>
    <x v="16"/>
    <n v="157"/>
    <n v="171"/>
  </r>
  <r>
    <x v="1"/>
    <x v="122"/>
    <x v="17"/>
    <n v="96"/>
    <n v="108"/>
  </r>
  <r>
    <x v="1"/>
    <x v="122"/>
    <x v="18"/>
    <n v="84"/>
    <n v="96"/>
  </r>
  <r>
    <x v="1"/>
    <x v="123"/>
    <x v="0"/>
    <n v="440"/>
    <n v="419"/>
  </r>
  <r>
    <x v="1"/>
    <x v="123"/>
    <x v="1"/>
    <n v="1739"/>
    <n v="1651"/>
  </r>
  <r>
    <x v="1"/>
    <x v="123"/>
    <x v="2"/>
    <n v="2146"/>
    <n v="2065"/>
  </r>
  <r>
    <x v="1"/>
    <x v="123"/>
    <x v="3"/>
    <n v="2069"/>
    <n v="2004"/>
  </r>
  <r>
    <x v="1"/>
    <x v="123"/>
    <x v="4"/>
    <n v="1958"/>
    <n v="1905"/>
  </r>
  <r>
    <x v="1"/>
    <x v="123"/>
    <x v="5"/>
    <n v="1739"/>
    <n v="1742"/>
  </r>
  <r>
    <x v="1"/>
    <x v="123"/>
    <x v="6"/>
    <n v="1579"/>
    <n v="1613"/>
  </r>
  <r>
    <x v="1"/>
    <x v="123"/>
    <x v="7"/>
    <n v="1433"/>
    <n v="1511"/>
  </r>
  <r>
    <x v="1"/>
    <x v="123"/>
    <x v="8"/>
    <n v="1221"/>
    <n v="1336"/>
  </r>
  <r>
    <x v="1"/>
    <x v="123"/>
    <x v="9"/>
    <n v="1025"/>
    <n v="1150"/>
  </r>
  <r>
    <x v="1"/>
    <x v="123"/>
    <x v="10"/>
    <n v="886"/>
    <n v="980"/>
  </r>
  <r>
    <x v="1"/>
    <x v="123"/>
    <x v="11"/>
    <n v="778"/>
    <n v="830"/>
  </r>
  <r>
    <x v="1"/>
    <x v="123"/>
    <x v="12"/>
    <n v="649"/>
    <n v="680"/>
  </r>
  <r>
    <x v="1"/>
    <x v="123"/>
    <x v="13"/>
    <n v="525"/>
    <n v="541"/>
  </r>
  <r>
    <x v="1"/>
    <x v="123"/>
    <x v="14"/>
    <n v="394"/>
    <n v="409"/>
  </r>
  <r>
    <x v="1"/>
    <x v="123"/>
    <x v="15"/>
    <n v="275"/>
    <n v="289"/>
  </r>
  <r>
    <x v="1"/>
    <x v="123"/>
    <x v="16"/>
    <n v="177"/>
    <n v="193"/>
  </r>
  <r>
    <x v="1"/>
    <x v="123"/>
    <x v="17"/>
    <n v="108"/>
    <n v="121"/>
  </r>
  <r>
    <x v="1"/>
    <x v="123"/>
    <x v="18"/>
    <n v="95"/>
    <n v="1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Edades">
  <location ref="A5:C25" firstHeaderRow="0" firstDataRow="1" firstDataCol="1" rowPageCount="2" colPageCount="1"/>
  <pivotFields count="5">
    <pivotField name="Derechoabiencia" axis="axisPage" showAll="0" defaultSubtotal="0">
      <items count="2">
        <item x="0"/>
        <item x="1"/>
      </items>
    </pivotField>
    <pivotField axis="axisPage" showAll="0">
      <items count="1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6"/>
        <item x="33"/>
        <item x="35"/>
        <item x="40"/>
        <item x="66"/>
        <item x="85"/>
        <item t="default"/>
      </items>
    </pivotField>
    <pivotField axis="axisRow" showAll="0">
      <items count="21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0"/>
        <item m="1" x="19"/>
        <item t="default"/>
      </items>
    </pivotField>
    <pivotField dataField="1"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2">
    <pageField fld="0" hier="-1"/>
    <pageField fld="1" hier="-1"/>
  </pageFields>
  <dataFields count="2">
    <dataField name="Suma de Hombres" fld="3" baseField="0" baseItem="0" numFmtId="3"/>
    <dataField name="Suma de Mujeres" fld="4" baseField="0" baseItem="0" numFmtId="3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4713"/>
  <sheetViews>
    <sheetView zoomScaleNormal="100" workbookViewId="0">
      <selection activeCell="G17" sqref="G17"/>
    </sheetView>
  </sheetViews>
  <sheetFormatPr baseColWidth="10" defaultRowHeight="15" x14ac:dyDescent="0.25"/>
  <cols>
    <col min="1" max="1" width="18.42578125" customWidth="1"/>
    <col min="2" max="2" width="20.42578125" customWidth="1"/>
  </cols>
  <sheetData>
    <row r="1" spans="1:5" x14ac:dyDescent="0.25">
      <c r="A1" s="44" t="s">
        <v>298</v>
      </c>
      <c r="B1" s="44" t="s">
        <v>0</v>
      </c>
      <c r="C1" s="44" t="s">
        <v>1</v>
      </c>
      <c r="D1" s="46" t="s">
        <v>139</v>
      </c>
      <c r="E1" s="45" t="s">
        <v>140</v>
      </c>
    </row>
    <row r="2" spans="1:5" x14ac:dyDescent="0.25">
      <c r="A2" t="s">
        <v>299</v>
      </c>
      <c r="B2" t="s">
        <v>2</v>
      </c>
      <c r="C2" t="s">
        <v>300</v>
      </c>
      <c r="D2">
        <v>41</v>
      </c>
      <c r="E2">
        <v>37</v>
      </c>
    </row>
    <row r="3" spans="1:5" x14ac:dyDescent="0.25">
      <c r="A3" t="s">
        <v>299</v>
      </c>
      <c r="B3" t="s">
        <v>2</v>
      </c>
      <c r="C3" t="s">
        <v>4</v>
      </c>
      <c r="D3">
        <v>170</v>
      </c>
      <c r="E3">
        <v>153</v>
      </c>
    </row>
    <row r="4" spans="1:5" x14ac:dyDescent="0.25">
      <c r="A4" t="s">
        <v>299</v>
      </c>
      <c r="B4" t="s">
        <v>2</v>
      </c>
      <c r="C4" t="s">
        <v>5</v>
      </c>
      <c r="D4">
        <v>215</v>
      </c>
      <c r="E4">
        <v>189</v>
      </c>
    </row>
    <row r="5" spans="1:5" x14ac:dyDescent="0.25">
      <c r="A5" t="s">
        <v>299</v>
      </c>
      <c r="B5" t="s">
        <v>2</v>
      </c>
      <c r="C5" t="s">
        <v>6</v>
      </c>
      <c r="D5">
        <v>204</v>
      </c>
      <c r="E5">
        <v>182</v>
      </c>
    </row>
    <row r="6" spans="1:5" x14ac:dyDescent="0.25">
      <c r="A6" t="s">
        <v>299</v>
      </c>
      <c r="B6" t="s">
        <v>2</v>
      </c>
      <c r="C6" t="s">
        <v>7</v>
      </c>
      <c r="D6">
        <v>172</v>
      </c>
      <c r="E6">
        <v>158</v>
      </c>
    </row>
    <row r="7" spans="1:5" x14ac:dyDescent="0.25">
      <c r="A7" t="s">
        <v>299</v>
      </c>
      <c r="B7" t="s">
        <v>2</v>
      </c>
      <c r="C7" t="s">
        <v>8</v>
      </c>
      <c r="D7">
        <v>162</v>
      </c>
      <c r="E7">
        <v>154</v>
      </c>
    </row>
    <row r="8" spans="1:5" x14ac:dyDescent="0.25">
      <c r="A8" t="s">
        <v>299</v>
      </c>
      <c r="B8" t="s">
        <v>2</v>
      </c>
      <c r="C8" t="s">
        <v>9</v>
      </c>
      <c r="D8">
        <v>161</v>
      </c>
      <c r="E8">
        <v>165</v>
      </c>
    </row>
    <row r="9" spans="1:5" x14ac:dyDescent="0.25">
      <c r="A9" t="s">
        <v>299</v>
      </c>
      <c r="B9" t="s">
        <v>2</v>
      </c>
      <c r="C9" t="s">
        <v>10</v>
      </c>
      <c r="D9">
        <v>174</v>
      </c>
      <c r="E9">
        <v>178</v>
      </c>
    </row>
    <row r="10" spans="1:5" x14ac:dyDescent="0.25">
      <c r="A10" t="s">
        <v>299</v>
      </c>
      <c r="B10" t="s">
        <v>2</v>
      </c>
      <c r="C10" t="s">
        <v>11</v>
      </c>
      <c r="D10">
        <v>144</v>
      </c>
      <c r="E10">
        <v>163</v>
      </c>
    </row>
    <row r="11" spans="1:5" x14ac:dyDescent="0.25">
      <c r="A11" t="s">
        <v>299</v>
      </c>
      <c r="B11" t="s">
        <v>2</v>
      </c>
      <c r="C11" t="s">
        <v>12</v>
      </c>
      <c r="D11">
        <v>131</v>
      </c>
      <c r="E11">
        <v>157</v>
      </c>
    </row>
    <row r="12" spans="1:5" x14ac:dyDescent="0.25">
      <c r="A12" t="s">
        <v>299</v>
      </c>
      <c r="B12" t="s">
        <v>2</v>
      </c>
      <c r="C12" t="s">
        <v>13</v>
      </c>
      <c r="D12">
        <v>130</v>
      </c>
      <c r="E12">
        <v>154</v>
      </c>
    </row>
    <row r="13" spans="1:5" x14ac:dyDescent="0.25">
      <c r="A13" t="s">
        <v>299</v>
      </c>
      <c r="B13" t="s">
        <v>2</v>
      </c>
      <c r="C13" t="s">
        <v>14</v>
      </c>
      <c r="D13">
        <v>120</v>
      </c>
      <c r="E13">
        <v>137</v>
      </c>
    </row>
    <row r="14" spans="1:5" x14ac:dyDescent="0.25">
      <c r="A14" t="s">
        <v>299</v>
      </c>
      <c r="B14" t="s">
        <v>2</v>
      </c>
      <c r="C14" t="s">
        <v>15</v>
      </c>
      <c r="D14">
        <v>98</v>
      </c>
      <c r="E14">
        <v>109</v>
      </c>
    </row>
    <row r="15" spans="1:5" x14ac:dyDescent="0.25">
      <c r="A15" t="s">
        <v>299</v>
      </c>
      <c r="B15" t="s">
        <v>2</v>
      </c>
      <c r="C15" t="s">
        <v>16</v>
      </c>
      <c r="D15">
        <v>80</v>
      </c>
      <c r="E15">
        <v>89</v>
      </c>
    </row>
    <row r="16" spans="1:5" x14ac:dyDescent="0.25">
      <c r="A16" t="s">
        <v>299</v>
      </c>
      <c r="B16" t="s">
        <v>2</v>
      </c>
      <c r="C16" t="s">
        <v>17</v>
      </c>
      <c r="D16">
        <v>61</v>
      </c>
      <c r="E16">
        <v>65</v>
      </c>
    </row>
    <row r="17" spans="1:5" x14ac:dyDescent="0.25">
      <c r="A17" t="s">
        <v>299</v>
      </c>
      <c r="B17" t="s">
        <v>2</v>
      </c>
      <c r="C17" t="s">
        <v>18</v>
      </c>
      <c r="D17">
        <v>42</v>
      </c>
      <c r="E17">
        <v>45</v>
      </c>
    </row>
    <row r="18" spans="1:5" x14ac:dyDescent="0.25">
      <c r="A18" t="s">
        <v>299</v>
      </c>
      <c r="B18" t="s">
        <v>2</v>
      </c>
      <c r="C18" t="s">
        <v>19</v>
      </c>
      <c r="D18">
        <v>29</v>
      </c>
      <c r="E18">
        <v>31</v>
      </c>
    </row>
    <row r="19" spans="1:5" x14ac:dyDescent="0.25">
      <c r="A19" t="s">
        <v>299</v>
      </c>
      <c r="B19" t="s">
        <v>2</v>
      </c>
      <c r="C19" t="s">
        <v>20</v>
      </c>
      <c r="D19">
        <v>18</v>
      </c>
      <c r="E19">
        <v>20</v>
      </c>
    </row>
    <row r="20" spans="1:5" x14ac:dyDescent="0.25">
      <c r="A20" t="s">
        <v>299</v>
      </c>
      <c r="B20" t="s">
        <v>2</v>
      </c>
      <c r="C20" t="s">
        <v>21</v>
      </c>
      <c r="D20">
        <v>13</v>
      </c>
      <c r="E20">
        <v>15</v>
      </c>
    </row>
    <row r="21" spans="1:5" x14ac:dyDescent="0.25">
      <c r="A21" t="s">
        <v>299</v>
      </c>
      <c r="B21" t="s">
        <v>22</v>
      </c>
      <c r="C21" t="s">
        <v>300</v>
      </c>
      <c r="D21">
        <v>48</v>
      </c>
      <c r="E21">
        <v>43</v>
      </c>
    </row>
    <row r="22" spans="1:5" x14ac:dyDescent="0.25">
      <c r="A22" t="s">
        <v>299</v>
      </c>
      <c r="B22" t="s">
        <v>22</v>
      </c>
      <c r="C22" t="s">
        <v>4</v>
      </c>
      <c r="D22">
        <v>200</v>
      </c>
      <c r="E22">
        <v>180</v>
      </c>
    </row>
    <row r="23" spans="1:5" x14ac:dyDescent="0.25">
      <c r="A23" t="s">
        <v>299</v>
      </c>
      <c r="B23" t="s">
        <v>22</v>
      </c>
      <c r="C23" t="s">
        <v>5</v>
      </c>
      <c r="D23">
        <v>254</v>
      </c>
      <c r="E23">
        <v>223</v>
      </c>
    </row>
    <row r="24" spans="1:5" x14ac:dyDescent="0.25">
      <c r="A24" t="s">
        <v>299</v>
      </c>
      <c r="B24" t="s">
        <v>22</v>
      </c>
      <c r="C24" t="s">
        <v>6</v>
      </c>
      <c r="D24">
        <v>240</v>
      </c>
      <c r="E24">
        <v>214</v>
      </c>
    </row>
    <row r="25" spans="1:5" x14ac:dyDescent="0.25">
      <c r="A25" t="s">
        <v>299</v>
      </c>
      <c r="B25" t="s">
        <v>22</v>
      </c>
      <c r="C25" t="s">
        <v>7</v>
      </c>
      <c r="D25">
        <v>202</v>
      </c>
      <c r="E25">
        <v>186</v>
      </c>
    </row>
    <row r="26" spans="1:5" x14ac:dyDescent="0.25">
      <c r="A26" t="s">
        <v>299</v>
      </c>
      <c r="B26" t="s">
        <v>22</v>
      </c>
      <c r="C26" t="s">
        <v>8</v>
      </c>
      <c r="D26">
        <v>191</v>
      </c>
      <c r="E26">
        <v>182</v>
      </c>
    </row>
    <row r="27" spans="1:5" x14ac:dyDescent="0.25">
      <c r="A27" t="s">
        <v>299</v>
      </c>
      <c r="B27" t="s">
        <v>22</v>
      </c>
      <c r="C27" t="s">
        <v>9</v>
      </c>
      <c r="D27">
        <v>190</v>
      </c>
      <c r="E27">
        <v>194</v>
      </c>
    </row>
    <row r="28" spans="1:5" x14ac:dyDescent="0.25">
      <c r="A28" t="s">
        <v>299</v>
      </c>
      <c r="B28" t="s">
        <v>22</v>
      </c>
      <c r="C28" t="s">
        <v>10</v>
      </c>
      <c r="D28">
        <v>200</v>
      </c>
      <c r="E28">
        <v>209</v>
      </c>
    </row>
    <row r="29" spans="1:5" x14ac:dyDescent="0.25">
      <c r="A29" t="s">
        <v>299</v>
      </c>
      <c r="B29" t="s">
        <v>22</v>
      </c>
      <c r="C29" t="s">
        <v>11</v>
      </c>
      <c r="D29">
        <v>170</v>
      </c>
      <c r="E29">
        <v>192</v>
      </c>
    </row>
    <row r="30" spans="1:5" x14ac:dyDescent="0.25">
      <c r="A30" t="s">
        <v>299</v>
      </c>
      <c r="B30" t="s">
        <v>22</v>
      </c>
      <c r="C30" t="s">
        <v>12</v>
      </c>
      <c r="D30">
        <v>155</v>
      </c>
      <c r="E30">
        <v>185</v>
      </c>
    </row>
    <row r="31" spans="1:5" x14ac:dyDescent="0.25">
      <c r="A31" t="s">
        <v>299</v>
      </c>
      <c r="B31" t="s">
        <v>22</v>
      </c>
      <c r="C31" t="s">
        <v>13</v>
      </c>
      <c r="D31">
        <v>154</v>
      </c>
      <c r="E31">
        <v>182</v>
      </c>
    </row>
    <row r="32" spans="1:5" x14ac:dyDescent="0.25">
      <c r="A32" t="s">
        <v>299</v>
      </c>
      <c r="B32" t="s">
        <v>22</v>
      </c>
      <c r="C32" t="s">
        <v>14</v>
      </c>
      <c r="D32">
        <v>141</v>
      </c>
      <c r="E32">
        <v>161</v>
      </c>
    </row>
    <row r="33" spans="1:5" x14ac:dyDescent="0.25">
      <c r="A33" t="s">
        <v>299</v>
      </c>
      <c r="B33" t="s">
        <v>22</v>
      </c>
      <c r="C33" t="s">
        <v>15</v>
      </c>
      <c r="D33">
        <v>116</v>
      </c>
      <c r="E33">
        <v>129</v>
      </c>
    </row>
    <row r="34" spans="1:5" x14ac:dyDescent="0.25">
      <c r="A34" t="s">
        <v>299</v>
      </c>
      <c r="B34" t="s">
        <v>22</v>
      </c>
      <c r="C34" t="s">
        <v>16</v>
      </c>
      <c r="D34">
        <v>95</v>
      </c>
      <c r="E34">
        <v>104</v>
      </c>
    </row>
    <row r="35" spans="1:5" x14ac:dyDescent="0.25">
      <c r="A35" t="s">
        <v>299</v>
      </c>
      <c r="B35" t="s">
        <v>22</v>
      </c>
      <c r="C35" t="s">
        <v>17</v>
      </c>
      <c r="D35">
        <v>72</v>
      </c>
      <c r="E35">
        <v>77</v>
      </c>
    </row>
    <row r="36" spans="1:5" x14ac:dyDescent="0.25">
      <c r="A36" t="s">
        <v>299</v>
      </c>
      <c r="B36" t="s">
        <v>22</v>
      </c>
      <c r="C36" t="s">
        <v>18</v>
      </c>
      <c r="D36">
        <v>50</v>
      </c>
      <c r="E36">
        <v>52</v>
      </c>
    </row>
    <row r="37" spans="1:5" x14ac:dyDescent="0.25">
      <c r="A37" t="s">
        <v>299</v>
      </c>
      <c r="B37" t="s">
        <v>22</v>
      </c>
      <c r="C37" t="s">
        <v>19</v>
      </c>
      <c r="D37">
        <v>35</v>
      </c>
      <c r="E37">
        <v>36</v>
      </c>
    </row>
    <row r="38" spans="1:5" x14ac:dyDescent="0.25">
      <c r="A38" t="s">
        <v>299</v>
      </c>
      <c r="B38" t="s">
        <v>22</v>
      </c>
      <c r="C38" t="s">
        <v>20</v>
      </c>
      <c r="D38">
        <v>21</v>
      </c>
      <c r="E38">
        <v>24</v>
      </c>
    </row>
    <row r="39" spans="1:5" x14ac:dyDescent="0.25">
      <c r="A39" t="s">
        <v>299</v>
      </c>
      <c r="B39" t="s">
        <v>22</v>
      </c>
      <c r="C39" t="s">
        <v>21</v>
      </c>
      <c r="D39">
        <v>16</v>
      </c>
      <c r="E39">
        <v>18</v>
      </c>
    </row>
    <row r="40" spans="1:5" x14ac:dyDescent="0.25">
      <c r="A40" t="s">
        <v>299</v>
      </c>
      <c r="B40" t="s">
        <v>23</v>
      </c>
      <c r="C40" t="s">
        <v>300</v>
      </c>
      <c r="D40">
        <v>62</v>
      </c>
      <c r="E40">
        <v>55</v>
      </c>
    </row>
    <row r="41" spans="1:5" x14ac:dyDescent="0.25">
      <c r="A41" t="s">
        <v>299</v>
      </c>
      <c r="B41" t="s">
        <v>23</v>
      </c>
      <c r="C41" t="s">
        <v>4</v>
      </c>
      <c r="D41">
        <v>254</v>
      </c>
      <c r="E41">
        <v>229</v>
      </c>
    </row>
    <row r="42" spans="1:5" x14ac:dyDescent="0.25">
      <c r="A42" t="s">
        <v>299</v>
      </c>
      <c r="B42" t="s">
        <v>23</v>
      </c>
      <c r="C42" t="s">
        <v>5</v>
      </c>
      <c r="D42">
        <v>322</v>
      </c>
      <c r="E42">
        <v>283</v>
      </c>
    </row>
    <row r="43" spans="1:5" x14ac:dyDescent="0.25">
      <c r="A43" t="s">
        <v>299</v>
      </c>
      <c r="B43" t="s">
        <v>23</v>
      </c>
      <c r="C43" t="s">
        <v>6</v>
      </c>
      <c r="D43">
        <v>305</v>
      </c>
      <c r="E43">
        <v>272</v>
      </c>
    </row>
    <row r="44" spans="1:5" x14ac:dyDescent="0.25">
      <c r="A44" t="s">
        <v>299</v>
      </c>
      <c r="B44" t="s">
        <v>23</v>
      </c>
      <c r="C44" t="s">
        <v>7</v>
      </c>
      <c r="D44">
        <v>257</v>
      </c>
      <c r="E44">
        <v>236</v>
      </c>
    </row>
    <row r="45" spans="1:5" x14ac:dyDescent="0.25">
      <c r="A45" t="s">
        <v>299</v>
      </c>
      <c r="B45" t="s">
        <v>23</v>
      </c>
      <c r="C45" t="s">
        <v>8</v>
      </c>
      <c r="D45">
        <v>243</v>
      </c>
      <c r="E45">
        <v>231</v>
      </c>
    </row>
    <row r="46" spans="1:5" x14ac:dyDescent="0.25">
      <c r="A46" t="s">
        <v>299</v>
      </c>
      <c r="B46" t="s">
        <v>23</v>
      </c>
      <c r="C46" t="s">
        <v>9</v>
      </c>
      <c r="D46">
        <v>241</v>
      </c>
      <c r="E46">
        <v>247</v>
      </c>
    </row>
    <row r="47" spans="1:5" x14ac:dyDescent="0.25">
      <c r="A47" t="s">
        <v>299</v>
      </c>
      <c r="B47" t="s">
        <v>23</v>
      </c>
      <c r="C47" t="s">
        <v>10</v>
      </c>
      <c r="D47">
        <v>253</v>
      </c>
      <c r="E47">
        <v>263</v>
      </c>
    </row>
    <row r="48" spans="1:5" x14ac:dyDescent="0.25">
      <c r="A48" t="s">
        <v>299</v>
      </c>
      <c r="B48" t="s">
        <v>23</v>
      </c>
      <c r="C48" t="s">
        <v>11</v>
      </c>
      <c r="D48">
        <v>216</v>
      </c>
      <c r="E48">
        <v>244</v>
      </c>
    </row>
    <row r="49" spans="1:5" x14ac:dyDescent="0.25">
      <c r="A49" t="s">
        <v>299</v>
      </c>
      <c r="B49" t="s">
        <v>23</v>
      </c>
      <c r="C49" t="s">
        <v>12</v>
      </c>
      <c r="D49">
        <v>197</v>
      </c>
      <c r="E49">
        <v>235</v>
      </c>
    </row>
    <row r="50" spans="1:5" x14ac:dyDescent="0.25">
      <c r="A50" t="s">
        <v>299</v>
      </c>
      <c r="B50" t="s">
        <v>23</v>
      </c>
      <c r="C50" t="s">
        <v>13</v>
      </c>
      <c r="D50">
        <v>195</v>
      </c>
      <c r="E50">
        <v>231</v>
      </c>
    </row>
    <row r="51" spans="1:5" x14ac:dyDescent="0.25">
      <c r="A51" t="s">
        <v>299</v>
      </c>
      <c r="B51" t="s">
        <v>23</v>
      </c>
      <c r="C51" t="s">
        <v>14</v>
      </c>
      <c r="D51">
        <v>179</v>
      </c>
      <c r="E51">
        <v>204</v>
      </c>
    </row>
    <row r="52" spans="1:5" x14ac:dyDescent="0.25">
      <c r="A52" t="s">
        <v>299</v>
      </c>
      <c r="B52" t="s">
        <v>23</v>
      </c>
      <c r="C52" t="s">
        <v>15</v>
      </c>
      <c r="D52">
        <v>147</v>
      </c>
      <c r="E52">
        <v>163</v>
      </c>
    </row>
    <row r="53" spans="1:5" x14ac:dyDescent="0.25">
      <c r="A53" t="s">
        <v>299</v>
      </c>
      <c r="B53" t="s">
        <v>23</v>
      </c>
      <c r="C53" t="s">
        <v>16</v>
      </c>
      <c r="D53">
        <v>120</v>
      </c>
      <c r="E53">
        <v>133</v>
      </c>
    </row>
    <row r="54" spans="1:5" x14ac:dyDescent="0.25">
      <c r="A54" t="s">
        <v>299</v>
      </c>
      <c r="B54" t="s">
        <v>23</v>
      </c>
      <c r="C54" t="s">
        <v>17</v>
      </c>
      <c r="D54">
        <v>92</v>
      </c>
      <c r="E54">
        <v>97</v>
      </c>
    </row>
    <row r="55" spans="1:5" x14ac:dyDescent="0.25">
      <c r="A55" t="s">
        <v>299</v>
      </c>
      <c r="B55" t="s">
        <v>23</v>
      </c>
      <c r="C55" t="s">
        <v>18</v>
      </c>
      <c r="D55">
        <v>63</v>
      </c>
      <c r="E55">
        <v>67</v>
      </c>
    </row>
    <row r="56" spans="1:5" x14ac:dyDescent="0.25">
      <c r="A56" t="s">
        <v>299</v>
      </c>
      <c r="B56" t="s">
        <v>23</v>
      </c>
      <c r="C56" t="s">
        <v>19</v>
      </c>
      <c r="D56">
        <v>44</v>
      </c>
      <c r="E56">
        <v>46</v>
      </c>
    </row>
    <row r="57" spans="1:5" x14ac:dyDescent="0.25">
      <c r="A57" t="s">
        <v>299</v>
      </c>
      <c r="B57" t="s">
        <v>23</v>
      </c>
      <c r="C57" t="s">
        <v>20</v>
      </c>
      <c r="D57">
        <v>27</v>
      </c>
      <c r="E57">
        <v>30</v>
      </c>
    </row>
    <row r="58" spans="1:5" x14ac:dyDescent="0.25">
      <c r="A58" t="s">
        <v>299</v>
      </c>
      <c r="B58" t="s">
        <v>23</v>
      </c>
      <c r="C58" t="s">
        <v>21</v>
      </c>
      <c r="D58">
        <v>20</v>
      </c>
      <c r="E58">
        <v>23</v>
      </c>
    </row>
    <row r="59" spans="1:5" x14ac:dyDescent="0.25">
      <c r="A59" t="s">
        <v>299</v>
      </c>
      <c r="B59" t="s">
        <v>24</v>
      </c>
      <c r="C59" t="s">
        <v>300</v>
      </c>
      <c r="D59">
        <v>19</v>
      </c>
      <c r="E59">
        <v>17</v>
      </c>
    </row>
    <row r="60" spans="1:5" x14ac:dyDescent="0.25">
      <c r="A60" t="s">
        <v>299</v>
      </c>
      <c r="B60" t="s">
        <v>24</v>
      </c>
      <c r="C60" t="s">
        <v>4</v>
      </c>
      <c r="D60">
        <v>80</v>
      </c>
      <c r="E60">
        <v>72</v>
      </c>
    </row>
    <row r="61" spans="1:5" x14ac:dyDescent="0.25">
      <c r="A61" t="s">
        <v>299</v>
      </c>
      <c r="B61" t="s">
        <v>24</v>
      </c>
      <c r="C61" t="s">
        <v>5</v>
      </c>
      <c r="D61">
        <v>101</v>
      </c>
      <c r="E61">
        <v>89</v>
      </c>
    </row>
    <row r="62" spans="1:5" x14ac:dyDescent="0.25">
      <c r="A62" t="s">
        <v>299</v>
      </c>
      <c r="B62" t="s">
        <v>24</v>
      </c>
      <c r="C62" t="s">
        <v>6</v>
      </c>
      <c r="D62">
        <v>96</v>
      </c>
      <c r="E62">
        <v>85</v>
      </c>
    </row>
    <row r="63" spans="1:5" x14ac:dyDescent="0.25">
      <c r="A63" t="s">
        <v>299</v>
      </c>
      <c r="B63" t="s">
        <v>24</v>
      </c>
      <c r="C63" t="s">
        <v>7</v>
      </c>
      <c r="D63">
        <v>81</v>
      </c>
      <c r="E63">
        <v>74</v>
      </c>
    </row>
    <row r="64" spans="1:5" x14ac:dyDescent="0.25">
      <c r="A64" t="s">
        <v>299</v>
      </c>
      <c r="B64" t="s">
        <v>24</v>
      </c>
      <c r="C64" t="s">
        <v>8</v>
      </c>
      <c r="D64">
        <v>76</v>
      </c>
      <c r="E64">
        <v>72</v>
      </c>
    </row>
    <row r="65" spans="1:5" x14ac:dyDescent="0.25">
      <c r="A65" t="s">
        <v>299</v>
      </c>
      <c r="B65" t="s">
        <v>24</v>
      </c>
      <c r="C65" t="s">
        <v>9</v>
      </c>
      <c r="D65">
        <v>76</v>
      </c>
      <c r="E65">
        <v>77</v>
      </c>
    </row>
    <row r="66" spans="1:5" x14ac:dyDescent="0.25">
      <c r="A66" t="s">
        <v>299</v>
      </c>
      <c r="B66" t="s">
        <v>24</v>
      </c>
      <c r="C66" t="s">
        <v>10</v>
      </c>
      <c r="D66">
        <v>83</v>
      </c>
      <c r="E66">
        <v>91</v>
      </c>
    </row>
    <row r="67" spans="1:5" x14ac:dyDescent="0.25">
      <c r="A67" t="s">
        <v>299</v>
      </c>
      <c r="B67" t="s">
        <v>24</v>
      </c>
      <c r="C67" t="s">
        <v>11</v>
      </c>
      <c r="D67">
        <v>68</v>
      </c>
      <c r="E67">
        <v>77</v>
      </c>
    </row>
    <row r="68" spans="1:5" x14ac:dyDescent="0.25">
      <c r="A68" t="s">
        <v>299</v>
      </c>
      <c r="B68" t="s">
        <v>24</v>
      </c>
      <c r="C68" t="s">
        <v>12</v>
      </c>
      <c r="D68">
        <v>62</v>
      </c>
      <c r="E68">
        <v>74</v>
      </c>
    </row>
    <row r="69" spans="1:5" x14ac:dyDescent="0.25">
      <c r="A69" t="s">
        <v>299</v>
      </c>
      <c r="B69" t="s">
        <v>24</v>
      </c>
      <c r="C69" t="s">
        <v>13</v>
      </c>
      <c r="D69">
        <v>61</v>
      </c>
      <c r="E69">
        <v>72</v>
      </c>
    </row>
    <row r="70" spans="1:5" x14ac:dyDescent="0.25">
      <c r="A70" t="s">
        <v>299</v>
      </c>
      <c r="B70" t="s">
        <v>24</v>
      </c>
      <c r="C70" t="s">
        <v>14</v>
      </c>
      <c r="D70">
        <v>56</v>
      </c>
      <c r="E70">
        <v>64</v>
      </c>
    </row>
    <row r="71" spans="1:5" x14ac:dyDescent="0.25">
      <c r="A71" t="s">
        <v>299</v>
      </c>
      <c r="B71" t="s">
        <v>24</v>
      </c>
      <c r="C71" t="s">
        <v>15</v>
      </c>
      <c r="D71">
        <v>46</v>
      </c>
      <c r="E71">
        <v>51</v>
      </c>
    </row>
    <row r="72" spans="1:5" x14ac:dyDescent="0.25">
      <c r="A72" t="s">
        <v>299</v>
      </c>
      <c r="B72" t="s">
        <v>24</v>
      </c>
      <c r="C72" t="s">
        <v>16</v>
      </c>
      <c r="D72">
        <v>38</v>
      </c>
      <c r="E72">
        <v>41</v>
      </c>
    </row>
    <row r="73" spans="1:5" x14ac:dyDescent="0.25">
      <c r="A73" t="s">
        <v>299</v>
      </c>
      <c r="B73" t="s">
        <v>24</v>
      </c>
      <c r="C73" t="s">
        <v>17</v>
      </c>
      <c r="D73">
        <v>29</v>
      </c>
      <c r="E73">
        <v>30</v>
      </c>
    </row>
    <row r="74" spans="1:5" x14ac:dyDescent="0.25">
      <c r="A74" t="s">
        <v>299</v>
      </c>
      <c r="B74" t="s">
        <v>24</v>
      </c>
      <c r="C74" t="s">
        <v>18</v>
      </c>
      <c r="D74">
        <v>20</v>
      </c>
      <c r="E74">
        <v>21</v>
      </c>
    </row>
    <row r="75" spans="1:5" x14ac:dyDescent="0.25">
      <c r="A75" t="s">
        <v>299</v>
      </c>
      <c r="B75" t="s">
        <v>24</v>
      </c>
      <c r="C75" t="s">
        <v>19</v>
      </c>
      <c r="D75">
        <v>14</v>
      </c>
      <c r="E75">
        <v>14</v>
      </c>
    </row>
    <row r="76" spans="1:5" x14ac:dyDescent="0.25">
      <c r="A76" t="s">
        <v>299</v>
      </c>
      <c r="B76" t="s">
        <v>24</v>
      </c>
      <c r="C76" t="s">
        <v>20</v>
      </c>
      <c r="D76">
        <v>8</v>
      </c>
      <c r="E76">
        <v>9</v>
      </c>
    </row>
    <row r="77" spans="1:5" x14ac:dyDescent="0.25">
      <c r="A77" t="s">
        <v>299</v>
      </c>
      <c r="B77" t="s">
        <v>24</v>
      </c>
      <c r="C77" t="s">
        <v>21</v>
      </c>
      <c r="D77">
        <v>6</v>
      </c>
      <c r="E77">
        <v>7</v>
      </c>
    </row>
    <row r="78" spans="1:5" x14ac:dyDescent="0.25">
      <c r="A78" t="s">
        <v>299</v>
      </c>
      <c r="B78" t="s">
        <v>25</v>
      </c>
      <c r="C78" t="s">
        <v>300</v>
      </c>
      <c r="D78">
        <v>81</v>
      </c>
      <c r="E78">
        <v>72</v>
      </c>
    </row>
    <row r="79" spans="1:5" x14ac:dyDescent="0.25">
      <c r="A79" t="s">
        <v>299</v>
      </c>
      <c r="B79" t="s">
        <v>25</v>
      </c>
      <c r="C79" t="s">
        <v>4</v>
      </c>
      <c r="D79">
        <v>333</v>
      </c>
      <c r="E79">
        <v>301</v>
      </c>
    </row>
    <row r="80" spans="1:5" x14ac:dyDescent="0.25">
      <c r="A80" t="s">
        <v>299</v>
      </c>
      <c r="B80" t="s">
        <v>25</v>
      </c>
      <c r="C80" t="s">
        <v>5</v>
      </c>
      <c r="D80">
        <v>423</v>
      </c>
      <c r="E80">
        <v>371</v>
      </c>
    </row>
    <row r="81" spans="1:5" x14ac:dyDescent="0.25">
      <c r="A81" t="s">
        <v>299</v>
      </c>
      <c r="B81" t="s">
        <v>25</v>
      </c>
      <c r="C81" t="s">
        <v>6</v>
      </c>
      <c r="D81">
        <v>400</v>
      </c>
      <c r="E81">
        <v>356</v>
      </c>
    </row>
    <row r="82" spans="1:5" x14ac:dyDescent="0.25">
      <c r="A82" t="s">
        <v>299</v>
      </c>
      <c r="B82" t="s">
        <v>25</v>
      </c>
      <c r="C82" t="s">
        <v>7</v>
      </c>
      <c r="D82">
        <v>337</v>
      </c>
      <c r="E82">
        <v>310</v>
      </c>
    </row>
    <row r="83" spans="1:5" x14ac:dyDescent="0.25">
      <c r="A83" t="s">
        <v>299</v>
      </c>
      <c r="B83" t="s">
        <v>25</v>
      </c>
      <c r="C83" t="s">
        <v>8</v>
      </c>
      <c r="D83">
        <v>318</v>
      </c>
      <c r="E83">
        <v>302</v>
      </c>
    </row>
    <row r="84" spans="1:5" x14ac:dyDescent="0.25">
      <c r="A84" t="s">
        <v>299</v>
      </c>
      <c r="B84" t="s">
        <v>25</v>
      </c>
      <c r="C84" t="s">
        <v>9</v>
      </c>
      <c r="D84">
        <v>316</v>
      </c>
      <c r="E84">
        <v>324</v>
      </c>
    </row>
    <row r="85" spans="1:5" x14ac:dyDescent="0.25">
      <c r="A85" t="s">
        <v>299</v>
      </c>
      <c r="B85" t="s">
        <v>25</v>
      </c>
      <c r="C85" t="s">
        <v>10</v>
      </c>
      <c r="D85">
        <v>330</v>
      </c>
      <c r="E85">
        <v>343</v>
      </c>
    </row>
    <row r="86" spans="1:5" x14ac:dyDescent="0.25">
      <c r="A86" t="s">
        <v>299</v>
      </c>
      <c r="B86" t="s">
        <v>25</v>
      </c>
      <c r="C86" t="s">
        <v>11</v>
      </c>
      <c r="D86">
        <v>283</v>
      </c>
      <c r="E86">
        <v>320</v>
      </c>
    </row>
    <row r="87" spans="1:5" x14ac:dyDescent="0.25">
      <c r="A87" t="s">
        <v>299</v>
      </c>
      <c r="B87" t="s">
        <v>25</v>
      </c>
      <c r="C87" t="s">
        <v>12</v>
      </c>
      <c r="D87">
        <v>258</v>
      </c>
      <c r="E87">
        <v>308</v>
      </c>
    </row>
    <row r="88" spans="1:5" x14ac:dyDescent="0.25">
      <c r="A88" t="s">
        <v>299</v>
      </c>
      <c r="B88" t="s">
        <v>25</v>
      </c>
      <c r="C88" t="s">
        <v>13</v>
      </c>
      <c r="D88">
        <v>256</v>
      </c>
      <c r="E88">
        <v>302</v>
      </c>
    </row>
    <row r="89" spans="1:5" x14ac:dyDescent="0.25">
      <c r="A89" t="s">
        <v>299</v>
      </c>
      <c r="B89" t="s">
        <v>25</v>
      </c>
      <c r="C89" t="s">
        <v>14</v>
      </c>
      <c r="D89">
        <v>235</v>
      </c>
      <c r="E89">
        <v>268</v>
      </c>
    </row>
    <row r="90" spans="1:5" x14ac:dyDescent="0.25">
      <c r="A90" t="s">
        <v>299</v>
      </c>
      <c r="B90" t="s">
        <v>25</v>
      </c>
      <c r="C90" t="s">
        <v>15</v>
      </c>
      <c r="D90">
        <v>193</v>
      </c>
      <c r="E90">
        <v>214</v>
      </c>
    </row>
    <row r="91" spans="1:5" x14ac:dyDescent="0.25">
      <c r="A91" t="s">
        <v>299</v>
      </c>
      <c r="B91" t="s">
        <v>25</v>
      </c>
      <c r="C91" t="s">
        <v>16</v>
      </c>
      <c r="D91">
        <v>158</v>
      </c>
      <c r="E91">
        <v>174</v>
      </c>
    </row>
    <row r="92" spans="1:5" x14ac:dyDescent="0.25">
      <c r="A92" t="s">
        <v>299</v>
      </c>
      <c r="B92" t="s">
        <v>25</v>
      </c>
      <c r="C92" t="s">
        <v>17</v>
      </c>
      <c r="D92">
        <v>120</v>
      </c>
      <c r="E92">
        <v>128</v>
      </c>
    </row>
    <row r="93" spans="1:5" x14ac:dyDescent="0.25">
      <c r="A93" t="s">
        <v>299</v>
      </c>
      <c r="B93" t="s">
        <v>25</v>
      </c>
      <c r="C93" t="s">
        <v>18</v>
      </c>
      <c r="D93">
        <v>83</v>
      </c>
      <c r="E93">
        <v>88</v>
      </c>
    </row>
    <row r="94" spans="1:5" x14ac:dyDescent="0.25">
      <c r="A94" t="s">
        <v>299</v>
      </c>
      <c r="B94" t="s">
        <v>25</v>
      </c>
      <c r="C94" t="s">
        <v>19</v>
      </c>
      <c r="D94">
        <v>58</v>
      </c>
      <c r="E94">
        <v>61</v>
      </c>
    </row>
    <row r="95" spans="1:5" x14ac:dyDescent="0.25">
      <c r="A95" t="s">
        <v>299</v>
      </c>
      <c r="B95" t="s">
        <v>25</v>
      </c>
      <c r="C95" t="s">
        <v>20</v>
      </c>
      <c r="D95">
        <v>35</v>
      </c>
      <c r="E95">
        <v>40</v>
      </c>
    </row>
    <row r="96" spans="1:5" x14ac:dyDescent="0.25">
      <c r="A96" t="s">
        <v>299</v>
      </c>
      <c r="B96" t="s">
        <v>25</v>
      </c>
      <c r="C96" t="s">
        <v>21</v>
      </c>
      <c r="D96">
        <v>27</v>
      </c>
      <c r="E96">
        <v>30</v>
      </c>
    </row>
    <row r="97" spans="1:5" x14ac:dyDescent="0.25">
      <c r="A97" t="s">
        <v>299</v>
      </c>
      <c r="B97" t="s">
        <v>26</v>
      </c>
      <c r="C97" t="s">
        <v>300</v>
      </c>
      <c r="D97">
        <v>56</v>
      </c>
      <c r="E97">
        <v>50</v>
      </c>
    </row>
    <row r="98" spans="1:5" x14ac:dyDescent="0.25">
      <c r="A98" t="s">
        <v>299</v>
      </c>
      <c r="B98" t="s">
        <v>26</v>
      </c>
      <c r="C98" t="s">
        <v>4</v>
      </c>
      <c r="D98">
        <v>231</v>
      </c>
      <c r="E98">
        <v>209</v>
      </c>
    </row>
    <row r="99" spans="1:5" x14ac:dyDescent="0.25">
      <c r="A99" t="s">
        <v>299</v>
      </c>
      <c r="B99" t="s">
        <v>26</v>
      </c>
      <c r="C99" t="s">
        <v>5</v>
      </c>
      <c r="D99">
        <v>294</v>
      </c>
      <c r="E99">
        <v>258</v>
      </c>
    </row>
    <row r="100" spans="1:5" x14ac:dyDescent="0.25">
      <c r="A100" t="s">
        <v>299</v>
      </c>
      <c r="B100" t="s">
        <v>26</v>
      </c>
      <c r="C100" t="s">
        <v>6</v>
      </c>
      <c r="D100">
        <v>278</v>
      </c>
      <c r="E100">
        <v>247</v>
      </c>
    </row>
    <row r="101" spans="1:5" x14ac:dyDescent="0.25">
      <c r="A101" t="s">
        <v>299</v>
      </c>
      <c r="B101" t="s">
        <v>26</v>
      </c>
      <c r="C101" t="s">
        <v>7</v>
      </c>
      <c r="D101">
        <v>234</v>
      </c>
      <c r="E101">
        <v>215</v>
      </c>
    </row>
    <row r="102" spans="1:5" x14ac:dyDescent="0.25">
      <c r="A102" t="s">
        <v>299</v>
      </c>
      <c r="B102" t="s">
        <v>26</v>
      </c>
      <c r="C102" t="s">
        <v>8</v>
      </c>
      <c r="D102">
        <v>221</v>
      </c>
      <c r="E102">
        <v>210</v>
      </c>
    </row>
    <row r="103" spans="1:5" x14ac:dyDescent="0.25">
      <c r="A103" t="s">
        <v>299</v>
      </c>
      <c r="B103" t="s">
        <v>26</v>
      </c>
      <c r="C103" t="s">
        <v>9</v>
      </c>
      <c r="D103">
        <v>220</v>
      </c>
      <c r="E103">
        <v>225</v>
      </c>
    </row>
    <row r="104" spans="1:5" x14ac:dyDescent="0.25">
      <c r="A104" t="s">
        <v>299</v>
      </c>
      <c r="B104" t="s">
        <v>26</v>
      </c>
      <c r="C104" t="s">
        <v>10</v>
      </c>
      <c r="D104">
        <v>232</v>
      </c>
      <c r="E104">
        <v>242</v>
      </c>
    </row>
    <row r="105" spans="1:5" x14ac:dyDescent="0.25">
      <c r="A105" t="s">
        <v>299</v>
      </c>
      <c r="B105" t="s">
        <v>26</v>
      </c>
      <c r="C105" t="s">
        <v>11</v>
      </c>
      <c r="D105">
        <v>197</v>
      </c>
      <c r="E105">
        <v>222</v>
      </c>
    </row>
    <row r="106" spans="1:5" x14ac:dyDescent="0.25">
      <c r="A106" t="s">
        <v>299</v>
      </c>
      <c r="B106" t="s">
        <v>26</v>
      </c>
      <c r="C106" t="s">
        <v>12</v>
      </c>
      <c r="D106">
        <v>179</v>
      </c>
      <c r="E106">
        <v>214</v>
      </c>
    </row>
    <row r="107" spans="1:5" x14ac:dyDescent="0.25">
      <c r="A107" t="s">
        <v>299</v>
      </c>
      <c r="B107" t="s">
        <v>26</v>
      </c>
      <c r="C107" t="s">
        <v>13</v>
      </c>
      <c r="D107">
        <v>178</v>
      </c>
      <c r="E107">
        <v>210</v>
      </c>
    </row>
    <row r="108" spans="1:5" x14ac:dyDescent="0.25">
      <c r="A108" t="s">
        <v>299</v>
      </c>
      <c r="B108" t="s">
        <v>26</v>
      </c>
      <c r="C108" t="s">
        <v>14</v>
      </c>
      <c r="D108">
        <v>163</v>
      </c>
      <c r="E108">
        <v>186</v>
      </c>
    </row>
    <row r="109" spans="1:5" x14ac:dyDescent="0.25">
      <c r="A109" t="s">
        <v>299</v>
      </c>
      <c r="B109" t="s">
        <v>26</v>
      </c>
      <c r="C109" t="s">
        <v>15</v>
      </c>
      <c r="D109">
        <v>134</v>
      </c>
      <c r="E109">
        <v>149</v>
      </c>
    </row>
    <row r="110" spans="1:5" x14ac:dyDescent="0.25">
      <c r="A110" t="s">
        <v>299</v>
      </c>
      <c r="B110" t="s">
        <v>26</v>
      </c>
      <c r="C110" t="s">
        <v>16</v>
      </c>
      <c r="D110">
        <v>110</v>
      </c>
      <c r="E110">
        <v>121</v>
      </c>
    </row>
    <row r="111" spans="1:5" x14ac:dyDescent="0.25">
      <c r="A111" t="s">
        <v>299</v>
      </c>
      <c r="B111" t="s">
        <v>26</v>
      </c>
      <c r="C111" t="s">
        <v>17</v>
      </c>
      <c r="D111">
        <v>84</v>
      </c>
      <c r="E111">
        <v>89</v>
      </c>
    </row>
    <row r="112" spans="1:5" x14ac:dyDescent="0.25">
      <c r="A112" t="s">
        <v>299</v>
      </c>
      <c r="B112" t="s">
        <v>26</v>
      </c>
      <c r="C112" t="s">
        <v>18</v>
      </c>
      <c r="D112">
        <v>57</v>
      </c>
      <c r="E112">
        <v>61</v>
      </c>
    </row>
    <row r="113" spans="1:5" x14ac:dyDescent="0.25">
      <c r="A113" t="s">
        <v>299</v>
      </c>
      <c r="B113" t="s">
        <v>26</v>
      </c>
      <c r="C113" t="s">
        <v>19</v>
      </c>
      <c r="D113">
        <v>40</v>
      </c>
      <c r="E113">
        <v>42</v>
      </c>
    </row>
    <row r="114" spans="1:5" x14ac:dyDescent="0.25">
      <c r="A114" t="s">
        <v>299</v>
      </c>
      <c r="B114" t="s">
        <v>26</v>
      </c>
      <c r="C114" t="s">
        <v>20</v>
      </c>
      <c r="D114">
        <v>24</v>
      </c>
      <c r="E114">
        <v>27</v>
      </c>
    </row>
    <row r="115" spans="1:5" x14ac:dyDescent="0.25">
      <c r="A115" t="s">
        <v>299</v>
      </c>
      <c r="B115" t="s">
        <v>26</v>
      </c>
      <c r="C115" t="s">
        <v>21</v>
      </c>
      <c r="D115">
        <v>18</v>
      </c>
      <c r="E115">
        <v>21</v>
      </c>
    </row>
    <row r="116" spans="1:5" x14ac:dyDescent="0.25">
      <c r="A116" t="s">
        <v>299</v>
      </c>
      <c r="B116" t="s">
        <v>27</v>
      </c>
      <c r="C116" t="s">
        <v>300</v>
      </c>
      <c r="D116">
        <v>73</v>
      </c>
      <c r="E116">
        <v>65</v>
      </c>
    </row>
    <row r="117" spans="1:5" x14ac:dyDescent="0.25">
      <c r="A117" t="s">
        <v>299</v>
      </c>
      <c r="B117" t="s">
        <v>27</v>
      </c>
      <c r="C117" t="s">
        <v>4</v>
      </c>
      <c r="D117">
        <v>300</v>
      </c>
      <c r="E117">
        <v>270</v>
      </c>
    </row>
    <row r="118" spans="1:5" x14ac:dyDescent="0.25">
      <c r="A118" t="s">
        <v>299</v>
      </c>
      <c r="B118" t="s">
        <v>27</v>
      </c>
      <c r="C118" t="s">
        <v>5</v>
      </c>
      <c r="D118">
        <v>380</v>
      </c>
      <c r="E118">
        <v>334</v>
      </c>
    </row>
    <row r="119" spans="1:5" x14ac:dyDescent="0.25">
      <c r="A119" t="s">
        <v>299</v>
      </c>
      <c r="B119" t="s">
        <v>27</v>
      </c>
      <c r="C119" t="s">
        <v>6</v>
      </c>
      <c r="D119">
        <v>360</v>
      </c>
      <c r="E119">
        <v>320</v>
      </c>
    </row>
    <row r="120" spans="1:5" x14ac:dyDescent="0.25">
      <c r="A120" t="s">
        <v>299</v>
      </c>
      <c r="B120" t="s">
        <v>27</v>
      </c>
      <c r="C120" t="s">
        <v>7</v>
      </c>
      <c r="D120">
        <v>303</v>
      </c>
      <c r="E120">
        <v>279</v>
      </c>
    </row>
    <row r="121" spans="1:5" x14ac:dyDescent="0.25">
      <c r="A121" t="s">
        <v>299</v>
      </c>
      <c r="B121" t="s">
        <v>27</v>
      </c>
      <c r="C121" t="s">
        <v>8</v>
      </c>
      <c r="D121">
        <v>286</v>
      </c>
      <c r="E121">
        <v>272</v>
      </c>
    </row>
    <row r="122" spans="1:5" x14ac:dyDescent="0.25">
      <c r="A122" t="s">
        <v>299</v>
      </c>
      <c r="B122" t="s">
        <v>27</v>
      </c>
      <c r="C122" t="s">
        <v>9</v>
      </c>
      <c r="D122">
        <v>285</v>
      </c>
      <c r="E122">
        <v>291</v>
      </c>
    </row>
    <row r="123" spans="1:5" x14ac:dyDescent="0.25">
      <c r="A123" t="s">
        <v>299</v>
      </c>
      <c r="B123" t="s">
        <v>27</v>
      </c>
      <c r="C123" t="s">
        <v>10</v>
      </c>
      <c r="D123">
        <v>297</v>
      </c>
      <c r="E123">
        <v>310</v>
      </c>
    </row>
    <row r="124" spans="1:5" x14ac:dyDescent="0.25">
      <c r="A124" t="s">
        <v>299</v>
      </c>
      <c r="B124" t="s">
        <v>27</v>
      </c>
      <c r="C124" t="s">
        <v>11</v>
      </c>
      <c r="D124">
        <v>255</v>
      </c>
      <c r="E124">
        <v>288</v>
      </c>
    </row>
    <row r="125" spans="1:5" x14ac:dyDescent="0.25">
      <c r="A125" t="s">
        <v>299</v>
      </c>
      <c r="B125" t="s">
        <v>27</v>
      </c>
      <c r="C125" t="s">
        <v>12</v>
      </c>
      <c r="D125">
        <v>232</v>
      </c>
      <c r="E125">
        <v>277</v>
      </c>
    </row>
    <row r="126" spans="1:5" x14ac:dyDescent="0.25">
      <c r="A126" t="s">
        <v>299</v>
      </c>
      <c r="B126" t="s">
        <v>27</v>
      </c>
      <c r="C126" t="s">
        <v>13</v>
      </c>
      <c r="D126">
        <v>230</v>
      </c>
      <c r="E126">
        <v>272</v>
      </c>
    </row>
    <row r="127" spans="1:5" x14ac:dyDescent="0.25">
      <c r="A127" t="s">
        <v>299</v>
      </c>
      <c r="B127" t="s">
        <v>27</v>
      </c>
      <c r="C127" t="s">
        <v>14</v>
      </c>
      <c r="D127">
        <v>211</v>
      </c>
      <c r="E127">
        <v>241</v>
      </c>
    </row>
    <row r="128" spans="1:5" x14ac:dyDescent="0.25">
      <c r="A128" t="s">
        <v>299</v>
      </c>
      <c r="B128" t="s">
        <v>27</v>
      </c>
      <c r="C128" t="s">
        <v>15</v>
      </c>
      <c r="D128">
        <v>174</v>
      </c>
      <c r="E128">
        <v>193</v>
      </c>
    </row>
    <row r="129" spans="1:5" x14ac:dyDescent="0.25">
      <c r="A129" t="s">
        <v>299</v>
      </c>
      <c r="B129" t="s">
        <v>27</v>
      </c>
      <c r="C129" t="s">
        <v>16</v>
      </c>
      <c r="D129">
        <v>142</v>
      </c>
      <c r="E129">
        <v>156</v>
      </c>
    </row>
    <row r="130" spans="1:5" x14ac:dyDescent="0.25">
      <c r="A130" t="s">
        <v>299</v>
      </c>
      <c r="B130" t="s">
        <v>27</v>
      </c>
      <c r="C130" t="s">
        <v>17</v>
      </c>
      <c r="D130">
        <v>108</v>
      </c>
      <c r="E130">
        <v>115</v>
      </c>
    </row>
    <row r="131" spans="1:5" x14ac:dyDescent="0.25">
      <c r="A131" t="s">
        <v>299</v>
      </c>
      <c r="B131" t="s">
        <v>27</v>
      </c>
      <c r="C131" t="s">
        <v>18</v>
      </c>
      <c r="D131">
        <v>75</v>
      </c>
      <c r="E131">
        <v>79</v>
      </c>
    </row>
    <row r="132" spans="1:5" x14ac:dyDescent="0.25">
      <c r="A132" t="s">
        <v>299</v>
      </c>
      <c r="B132" t="s">
        <v>27</v>
      </c>
      <c r="C132" t="s">
        <v>19</v>
      </c>
      <c r="D132">
        <v>52</v>
      </c>
      <c r="E132">
        <v>55</v>
      </c>
    </row>
    <row r="133" spans="1:5" x14ac:dyDescent="0.25">
      <c r="A133" t="s">
        <v>299</v>
      </c>
      <c r="B133" t="s">
        <v>27</v>
      </c>
      <c r="C133" t="s">
        <v>20</v>
      </c>
      <c r="D133">
        <v>31</v>
      </c>
      <c r="E133">
        <v>36</v>
      </c>
    </row>
    <row r="134" spans="1:5" x14ac:dyDescent="0.25">
      <c r="A134" t="s">
        <v>299</v>
      </c>
      <c r="B134" t="s">
        <v>27</v>
      </c>
      <c r="C134" t="s">
        <v>21</v>
      </c>
      <c r="D134">
        <v>24</v>
      </c>
      <c r="E134">
        <v>27</v>
      </c>
    </row>
    <row r="135" spans="1:5" x14ac:dyDescent="0.25">
      <c r="A135" t="s">
        <v>299</v>
      </c>
      <c r="B135" t="s">
        <v>28</v>
      </c>
      <c r="C135" t="s">
        <v>300</v>
      </c>
      <c r="D135">
        <v>26</v>
      </c>
      <c r="E135">
        <v>23</v>
      </c>
    </row>
    <row r="136" spans="1:5" x14ac:dyDescent="0.25">
      <c r="A136" t="s">
        <v>299</v>
      </c>
      <c r="B136" t="s">
        <v>28</v>
      </c>
      <c r="C136" t="s">
        <v>4</v>
      </c>
      <c r="D136">
        <v>106</v>
      </c>
      <c r="E136">
        <v>96</v>
      </c>
    </row>
    <row r="137" spans="1:5" x14ac:dyDescent="0.25">
      <c r="A137" t="s">
        <v>299</v>
      </c>
      <c r="B137" t="s">
        <v>28</v>
      </c>
      <c r="C137" t="s">
        <v>5</v>
      </c>
      <c r="D137">
        <v>135</v>
      </c>
      <c r="E137">
        <v>119</v>
      </c>
    </row>
    <row r="138" spans="1:5" x14ac:dyDescent="0.25">
      <c r="A138" t="s">
        <v>299</v>
      </c>
      <c r="B138" t="s">
        <v>28</v>
      </c>
      <c r="C138" t="s">
        <v>6</v>
      </c>
      <c r="D138">
        <v>128</v>
      </c>
      <c r="E138">
        <v>114</v>
      </c>
    </row>
    <row r="139" spans="1:5" x14ac:dyDescent="0.25">
      <c r="A139" t="s">
        <v>299</v>
      </c>
      <c r="B139" t="s">
        <v>28</v>
      </c>
      <c r="C139" t="s">
        <v>7</v>
      </c>
      <c r="D139">
        <v>108</v>
      </c>
      <c r="E139">
        <v>99</v>
      </c>
    </row>
    <row r="140" spans="1:5" x14ac:dyDescent="0.25">
      <c r="A140" t="s">
        <v>299</v>
      </c>
      <c r="B140" t="s">
        <v>28</v>
      </c>
      <c r="C140" t="s">
        <v>8</v>
      </c>
      <c r="D140">
        <v>102</v>
      </c>
      <c r="E140">
        <v>96</v>
      </c>
    </row>
    <row r="141" spans="1:5" x14ac:dyDescent="0.25">
      <c r="A141" t="s">
        <v>299</v>
      </c>
      <c r="B141" t="s">
        <v>28</v>
      </c>
      <c r="C141" t="s">
        <v>9</v>
      </c>
      <c r="D141">
        <v>101</v>
      </c>
      <c r="E141">
        <v>103</v>
      </c>
    </row>
    <row r="142" spans="1:5" x14ac:dyDescent="0.25">
      <c r="A142" t="s">
        <v>299</v>
      </c>
      <c r="B142" t="s">
        <v>28</v>
      </c>
      <c r="C142" t="s">
        <v>10</v>
      </c>
      <c r="D142">
        <v>111</v>
      </c>
      <c r="E142">
        <v>117</v>
      </c>
    </row>
    <row r="143" spans="1:5" x14ac:dyDescent="0.25">
      <c r="A143" t="s">
        <v>299</v>
      </c>
      <c r="B143" t="s">
        <v>28</v>
      </c>
      <c r="C143" t="s">
        <v>11</v>
      </c>
      <c r="D143">
        <v>90</v>
      </c>
      <c r="E143">
        <v>102</v>
      </c>
    </row>
    <row r="144" spans="1:5" x14ac:dyDescent="0.25">
      <c r="A144" t="s">
        <v>299</v>
      </c>
      <c r="B144" t="s">
        <v>28</v>
      </c>
      <c r="C144" t="s">
        <v>12</v>
      </c>
      <c r="D144">
        <v>82</v>
      </c>
      <c r="E144">
        <v>98</v>
      </c>
    </row>
    <row r="145" spans="1:5" x14ac:dyDescent="0.25">
      <c r="A145" t="s">
        <v>299</v>
      </c>
      <c r="B145" t="s">
        <v>28</v>
      </c>
      <c r="C145" t="s">
        <v>13</v>
      </c>
      <c r="D145">
        <v>82</v>
      </c>
      <c r="E145">
        <v>96</v>
      </c>
    </row>
    <row r="146" spans="1:5" x14ac:dyDescent="0.25">
      <c r="A146" t="s">
        <v>299</v>
      </c>
      <c r="B146" t="s">
        <v>28</v>
      </c>
      <c r="C146" t="s">
        <v>14</v>
      </c>
      <c r="D146">
        <v>75</v>
      </c>
      <c r="E146">
        <v>85</v>
      </c>
    </row>
    <row r="147" spans="1:5" x14ac:dyDescent="0.25">
      <c r="A147" t="s">
        <v>299</v>
      </c>
      <c r="B147" t="s">
        <v>28</v>
      </c>
      <c r="C147" t="s">
        <v>15</v>
      </c>
      <c r="D147">
        <v>62</v>
      </c>
      <c r="E147">
        <v>68</v>
      </c>
    </row>
    <row r="148" spans="1:5" x14ac:dyDescent="0.25">
      <c r="A148" t="s">
        <v>299</v>
      </c>
      <c r="B148" t="s">
        <v>28</v>
      </c>
      <c r="C148" t="s">
        <v>16</v>
      </c>
      <c r="D148">
        <v>50</v>
      </c>
      <c r="E148">
        <v>55</v>
      </c>
    </row>
    <row r="149" spans="1:5" x14ac:dyDescent="0.25">
      <c r="A149" t="s">
        <v>299</v>
      </c>
      <c r="B149" t="s">
        <v>28</v>
      </c>
      <c r="C149" t="s">
        <v>17</v>
      </c>
      <c r="D149">
        <v>38</v>
      </c>
      <c r="E149">
        <v>41</v>
      </c>
    </row>
    <row r="150" spans="1:5" x14ac:dyDescent="0.25">
      <c r="A150" t="s">
        <v>299</v>
      </c>
      <c r="B150" t="s">
        <v>28</v>
      </c>
      <c r="C150" t="s">
        <v>18</v>
      </c>
      <c r="D150">
        <v>26</v>
      </c>
      <c r="E150">
        <v>28</v>
      </c>
    </row>
    <row r="151" spans="1:5" x14ac:dyDescent="0.25">
      <c r="A151" t="s">
        <v>299</v>
      </c>
      <c r="B151" t="s">
        <v>28</v>
      </c>
      <c r="C151" t="s">
        <v>19</v>
      </c>
      <c r="D151">
        <v>18</v>
      </c>
      <c r="E151">
        <v>19</v>
      </c>
    </row>
    <row r="152" spans="1:5" x14ac:dyDescent="0.25">
      <c r="A152" t="s">
        <v>299</v>
      </c>
      <c r="B152" t="s">
        <v>28</v>
      </c>
      <c r="C152" t="s">
        <v>20</v>
      </c>
      <c r="D152">
        <v>11</v>
      </c>
      <c r="E152">
        <v>12</v>
      </c>
    </row>
    <row r="153" spans="1:5" x14ac:dyDescent="0.25">
      <c r="A153" t="s">
        <v>299</v>
      </c>
      <c r="B153" t="s">
        <v>28</v>
      </c>
      <c r="C153" t="s">
        <v>21</v>
      </c>
      <c r="D153">
        <v>8</v>
      </c>
      <c r="E153">
        <v>9</v>
      </c>
    </row>
    <row r="154" spans="1:5" x14ac:dyDescent="0.25">
      <c r="A154" t="s">
        <v>299</v>
      </c>
      <c r="B154" t="s">
        <v>29</v>
      </c>
      <c r="C154" t="s">
        <v>300</v>
      </c>
      <c r="D154">
        <v>73</v>
      </c>
      <c r="E154">
        <v>65</v>
      </c>
    </row>
    <row r="155" spans="1:5" x14ac:dyDescent="0.25">
      <c r="A155" t="s">
        <v>299</v>
      </c>
      <c r="B155" t="s">
        <v>29</v>
      </c>
      <c r="C155" t="s">
        <v>4</v>
      </c>
      <c r="D155">
        <v>302</v>
      </c>
      <c r="E155">
        <v>272</v>
      </c>
    </row>
    <row r="156" spans="1:5" x14ac:dyDescent="0.25">
      <c r="A156" t="s">
        <v>299</v>
      </c>
      <c r="B156" t="s">
        <v>29</v>
      </c>
      <c r="C156" t="s">
        <v>5</v>
      </c>
      <c r="D156">
        <v>383</v>
      </c>
      <c r="E156">
        <v>336</v>
      </c>
    </row>
    <row r="157" spans="1:5" x14ac:dyDescent="0.25">
      <c r="A157" t="s">
        <v>299</v>
      </c>
      <c r="B157" t="s">
        <v>29</v>
      </c>
      <c r="C157" t="s">
        <v>6</v>
      </c>
      <c r="D157">
        <v>362</v>
      </c>
      <c r="E157">
        <v>323</v>
      </c>
    </row>
    <row r="158" spans="1:5" x14ac:dyDescent="0.25">
      <c r="A158" t="s">
        <v>299</v>
      </c>
      <c r="B158" t="s">
        <v>29</v>
      </c>
      <c r="C158" t="s">
        <v>7</v>
      </c>
      <c r="D158">
        <v>305</v>
      </c>
      <c r="E158">
        <v>281</v>
      </c>
    </row>
    <row r="159" spans="1:5" x14ac:dyDescent="0.25">
      <c r="A159" t="s">
        <v>299</v>
      </c>
      <c r="B159" t="s">
        <v>29</v>
      </c>
      <c r="C159" t="s">
        <v>8</v>
      </c>
      <c r="D159">
        <v>288</v>
      </c>
      <c r="E159">
        <v>274</v>
      </c>
    </row>
    <row r="160" spans="1:5" x14ac:dyDescent="0.25">
      <c r="A160" t="s">
        <v>299</v>
      </c>
      <c r="B160" t="s">
        <v>29</v>
      </c>
      <c r="C160" t="s">
        <v>9</v>
      </c>
      <c r="D160">
        <v>287</v>
      </c>
      <c r="E160">
        <v>293</v>
      </c>
    </row>
    <row r="161" spans="1:5" x14ac:dyDescent="0.25">
      <c r="A161" t="s">
        <v>299</v>
      </c>
      <c r="B161" t="s">
        <v>29</v>
      </c>
      <c r="C161" t="s">
        <v>10</v>
      </c>
      <c r="D161">
        <v>300</v>
      </c>
      <c r="E161">
        <v>311</v>
      </c>
    </row>
    <row r="162" spans="1:5" x14ac:dyDescent="0.25">
      <c r="A162" t="s">
        <v>299</v>
      </c>
      <c r="B162" t="s">
        <v>29</v>
      </c>
      <c r="C162" t="s">
        <v>11</v>
      </c>
      <c r="D162">
        <v>256</v>
      </c>
      <c r="E162">
        <v>290</v>
      </c>
    </row>
    <row r="163" spans="1:5" x14ac:dyDescent="0.25">
      <c r="A163" t="s">
        <v>299</v>
      </c>
      <c r="B163" t="s">
        <v>29</v>
      </c>
      <c r="C163" t="s">
        <v>12</v>
      </c>
      <c r="D163">
        <v>234</v>
      </c>
      <c r="E163">
        <v>279</v>
      </c>
    </row>
    <row r="164" spans="1:5" x14ac:dyDescent="0.25">
      <c r="A164" t="s">
        <v>299</v>
      </c>
      <c r="B164" t="s">
        <v>29</v>
      </c>
      <c r="C164" t="s">
        <v>13</v>
      </c>
      <c r="D164">
        <v>232</v>
      </c>
      <c r="E164">
        <v>274</v>
      </c>
    </row>
    <row r="165" spans="1:5" x14ac:dyDescent="0.25">
      <c r="A165" t="s">
        <v>299</v>
      </c>
      <c r="B165" t="s">
        <v>29</v>
      </c>
      <c r="C165" t="s">
        <v>14</v>
      </c>
      <c r="D165">
        <v>213</v>
      </c>
      <c r="E165">
        <v>243</v>
      </c>
    </row>
    <row r="166" spans="1:5" x14ac:dyDescent="0.25">
      <c r="A166" t="s">
        <v>299</v>
      </c>
      <c r="B166" t="s">
        <v>29</v>
      </c>
      <c r="C166" t="s">
        <v>15</v>
      </c>
      <c r="D166">
        <v>175</v>
      </c>
      <c r="E166">
        <v>194</v>
      </c>
    </row>
    <row r="167" spans="1:5" x14ac:dyDescent="0.25">
      <c r="A167" t="s">
        <v>299</v>
      </c>
      <c r="B167" t="s">
        <v>29</v>
      </c>
      <c r="C167" t="s">
        <v>16</v>
      </c>
      <c r="D167">
        <v>143</v>
      </c>
      <c r="E167">
        <v>158</v>
      </c>
    </row>
    <row r="168" spans="1:5" x14ac:dyDescent="0.25">
      <c r="A168" t="s">
        <v>299</v>
      </c>
      <c r="B168" t="s">
        <v>29</v>
      </c>
      <c r="C168" t="s">
        <v>17</v>
      </c>
      <c r="D168">
        <v>109</v>
      </c>
      <c r="E168">
        <v>116</v>
      </c>
    </row>
    <row r="169" spans="1:5" x14ac:dyDescent="0.25">
      <c r="A169" t="s">
        <v>299</v>
      </c>
      <c r="B169" t="s">
        <v>29</v>
      </c>
      <c r="C169" t="s">
        <v>18</v>
      </c>
      <c r="D169">
        <v>75</v>
      </c>
      <c r="E169">
        <v>79</v>
      </c>
    </row>
    <row r="170" spans="1:5" x14ac:dyDescent="0.25">
      <c r="A170" t="s">
        <v>299</v>
      </c>
      <c r="B170" t="s">
        <v>29</v>
      </c>
      <c r="C170" t="s">
        <v>19</v>
      </c>
      <c r="D170">
        <v>52</v>
      </c>
      <c r="E170">
        <v>55</v>
      </c>
    </row>
    <row r="171" spans="1:5" x14ac:dyDescent="0.25">
      <c r="A171" t="s">
        <v>299</v>
      </c>
      <c r="B171" t="s">
        <v>29</v>
      </c>
      <c r="C171" t="s">
        <v>20</v>
      </c>
      <c r="D171">
        <v>32</v>
      </c>
      <c r="E171">
        <v>36</v>
      </c>
    </row>
    <row r="172" spans="1:5" x14ac:dyDescent="0.25">
      <c r="A172" t="s">
        <v>299</v>
      </c>
      <c r="B172" t="s">
        <v>29</v>
      </c>
      <c r="C172" t="s">
        <v>21</v>
      </c>
      <c r="D172">
        <v>24</v>
      </c>
      <c r="E172">
        <v>27</v>
      </c>
    </row>
    <row r="173" spans="1:5" x14ac:dyDescent="0.25">
      <c r="A173" t="s">
        <v>299</v>
      </c>
      <c r="B173" t="s">
        <v>30</v>
      </c>
      <c r="C173" t="s">
        <v>300</v>
      </c>
      <c r="D173">
        <v>94</v>
      </c>
      <c r="E173">
        <v>85</v>
      </c>
    </row>
    <row r="174" spans="1:5" x14ac:dyDescent="0.25">
      <c r="A174" t="s">
        <v>299</v>
      </c>
      <c r="B174" t="s">
        <v>30</v>
      </c>
      <c r="C174" t="s">
        <v>4</v>
      </c>
      <c r="D174">
        <v>389</v>
      </c>
      <c r="E174">
        <v>351</v>
      </c>
    </row>
    <row r="175" spans="1:5" x14ac:dyDescent="0.25">
      <c r="A175" t="s">
        <v>299</v>
      </c>
      <c r="B175" t="s">
        <v>30</v>
      </c>
      <c r="C175" t="s">
        <v>5</v>
      </c>
      <c r="D175">
        <v>493</v>
      </c>
      <c r="E175">
        <v>433</v>
      </c>
    </row>
    <row r="176" spans="1:5" x14ac:dyDescent="0.25">
      <c r="A176" t="s">
        <v>299</v>
      </c>
      <c r="B176" t="s">
        <v>30</v>
      </c>
      <c r="C176" t="s">
        <v>6</v>
      </c>
      <c r="D176">
        <v>466</v>
      </c>
      <c r="E176">
        <v>416</v>
      </c>
    </row>
    <row r="177" spans="1:5" x14ac:dyDescent="0.25">
      <c r="A177" t="s">
        <v>299</v>
      </c>
      <c r="B177" t="s">
        <v>30</v>
      </c>
      <c r="C177" t="s">
        <v>7</v>
      </c>
      <c r="D177">
        <v>393</v>
      </c>
      <c r="E177">
        <v>362</v>
      </c>
    </row>
    <row r="178" spans="1:5" x14ac:dyDescent="0.25">
      <c r="A178" t="s">
        <v>299</v>
      </c>
      <c r="B178" t="s">
        <v>30</v>
      </c>
      <c r="C178" t="s">
        <v>8</v>
      </c>
      <c r="D178">
        <v>372</v>
      </c>
      <c r="E178">
        <v>353</v>
      </c>
    </row>
    <row r="179" spans="1:5" x14ac:dyDescent="0.25">
      <c r="A179" t="s">
        <v>299</v>
      </c>
      <c r="B179" t="s">
        <v>30</v>
      </c>
      <c r="C179" t="s">
        <v>9</v>
      </c>
      <c r="D179">
        <v>369</v>
      </c>
      <c r="E179">
        <v>378</v>
      </c>
    </row>
    <row r="180" spans="1:5" x14ac:dyDescent="0.25">
      <c r="A180" t="s">
        <v>299</v>
      </c>
      <c r="B180" t="s">
        <v>30</v>
      </c>
      <c r="C180" t="s">
        <v>10</v>
      </c>
      <c r="D180">
        <v>383</v>
      </c>
      <c r="E180">
        <v>398</v>
      </c>
    </row>
    <row r="181" spans="1:5" x14ac:dyDescent="0.25">
      <c r="A181" t="s">
        <v>299</v>
      </c>
      <c r="B181" t="s">
        <v>30</v>
      </c>
      <c r="C181" t="s">
        <v>11</v>
      </c>
      <c r="D181">
        <v>330</v>
      </c>
      <c r="E181">
        <v>373</v>
      </c>
    </row>
    <row r="182" spans="1:5" x14ac:dyDescent="0.25">
      <c r="A182" t="s">
        <v>299</v>
      </c>
      <c r="B182" t="s">
        <v>30</v>
      </c>
      <c r="C182" t="s">
        <v>12</v>
      </c>
      <c r="D182">
        <v>301</v>
      </c>
      <c r="E182">
        <v>360</v>
      </c>
    </row>
    <row r="183" spans="1:5" x14ac:dyDescent="0.25">
      <c r="A183" t="s">
        <v>299</v>
      </c>
      <c r="B183" t="s">
        <v>30</v>
      </c>
      <c r="C183" t="s">
        <v>13</v>
      </c>
      <c r="D183">
        <v>299</v>
      </c>
      <c r="E183">
        <v>353</v>
      </c>
    </row>
    <row r="184" spans="1:5" x14ac:dyDescent="0.25">
      <c r="A184" t="s">
        <v>299</v>
      </c>
      <c r="B184" t="s">
        <v>30</v>
      </c>
      <c r="C184" t="s">
        <v>14</v>
      </c>
      <c r="D184">
        <v>274</v>
      </c>
      <c r="E184">
        <v>313</v>
      </c>
    </row>
    <row r="185" spans="1:5" x14ac:dyDescent="0.25">
      <c r="A185" t="s">
        <v>299</v>
      </c>
      <c r="B185" t="s">
        <v>30</v>
      </c>
      <c r="C185" t="s">
        <v>15</v>
      </c>
      <c r="D185">
        <v>226</v>
      </c>
      <c r="E185">
        <v>250</v>
      </c>
    </row>
    <row r="186" spans="1:5" x14ac:dyDescent="0.25">
      <c r="A186" t="s">
        <v>299</v>
      </c>
      <c r="B186" t="s">
        <v>30</v>
      </c>
      <c r="C186" t="s">
        <v>16</v>
      </c>
      <c r="D186">
        <v>184</v>
      </c>
      <c r="E186">
        <v>203</v>
      </c>
    </row>
    <row r="187" spans="1:5" x14ac:dyDescent="0.25">
      <c r="A187" t="s">
        <v>299</v>
      </c>
      <c r="B187" t="s">
        <v>30</v>
      </c>
      <c r="C187" t="s">
        <v>17</v>
      </c>
      <c r="D187">
        <v>141</v>
      </c>
      <c r="E187">
        <v>149</v>
      </c>
    </row>
    <row r="188" spans="1:5" x14ac:dyDescent="0.25">
      <c r="A188" t="s">
        <v>299</v>
      </c>
      <c r="B188" t="s">
        <v>30</v>
      </c>
      <c r="C188" t="s">
        <v>18</v>
      </c>
      <c r="D188">
        <v>97</v>
      </c>
      <c r="E188">
        <v>102</v>
      </c>
    </row>
    <row r="189" spans="1:5" x14ac:dyDescent="0.25">
      <c r="A189" t="s">
        <v>299</v>
      </c>
      <c r="B189" t="s">
        <v>30</v>
      </c>
      <c r="C189" t="s">
        <v>19</v>
      </c>
      <c r="D189">
        <v>68</v>
      </c>
      <c r="E189">
        <v>71</v>
      </c>
    </row>
    <row r="190" spans="1:5" x14ac:dyDescent="0.25">
      <c r="A190" t="s">
        <v>299</v>
      </c>
      <c r="B190" t="s">
        <v>30</v>
      </c>
      <c r="C190" t="s">
        <v>20</v>
      </c>
      <c r="D190">
        <v>41</v>
      </c>
      <c r="E190">
        <v>46</v>
      </c>
    </row>
    <row r="191" spans="1:5" x14ac:dyDescent="0.25">
      <c r="A191" t="s">
        <v>299</v>
      </c>
      <c r="B191" t="s">
        <v>30</v>
      </c>
      <c r="C191" t="s">
        <v>21</v>
      </c>
      <c r="D191">
        <v>31</v>
      </c>
      <c r="E191">
        <v>35</v>
      </c>
    </row>
    <row r="192" spans="1:5" x14ac:dyDescent="0.25">
      <c r="A192" t="s">
        <v>299</v>
      </c>
      <c r="B192" t="s">
        <v>31</v>
      </c>
      <c r="C192" t="s">
        <v>300</v>
      </c>
      <c r="D192">
        <v>16</v>
      </c>
      <c r="E192">
        <v>15</v>
      </c>
    </row>
    <row r="193" spans="1:5" x14ac:dyDescent="0.25">
      <c r="A193" t="s">
        <v>299</v>
      </c>
      <c r="B193" t="s">
        <v>31</v>
      </c>
      <c r="C193" t="s">
        <v>4</v>
      </c>
      <c r="D193">
        <v>69</v>
      </c>
      <c r="E193">
        <v>62</v>
      </c>
    </row>
    <row r="194" spans="1:5" x14ac:dyDescent="0.25">
      <c r="A194" t="s">
        <v>299</v>
      </c>
      <c r="B194" t="s">
        <v>31</v>
      </c>
      <c r="C194" t="s">
        <v>5</v>
      </c>
      <c r="D194">
        <v>88</v>
      </c>
      <c r="E194">
        <v>77</v>
      </c>
    </row>
    <row r="195" spans="1:5" x14ac:dyDescent="0.25">
      <c r="A195" t="s">
        <v>299</v>
      </c>
      <c r="B195" t="s">
        <v>31</v>
      </c>
      <c r="C195" t="s">
        <v>6</v>
      </c>
      <c r="D195">
        <v>83</v>
      </c>
      <c r="E195">
        <v>74</v>
      </c>
    </row>
    <row r="196" spans="1:5" x14ac:dyDescent="0.25">
      <c r="A196" t="s">
        <v>299</v>
      </c>
      <c r="B196" t="s">
        <v>31</v>
      </c>
      <c r="C196" t="s">
        <v>7</v>
      </c>
      <c r="D196">
        <v>70</v>
      </c>
      <c r="E196">
        <v>64</v>
      </c>
    </row>
    <row r="197" spans="1:5" x14ac:dyDescent="0.25">
      <c r="A197" t="s">
        <v>299</v>
      </c>
      <c r="B197" t="s">
        <v>31</v>
      </c>
      <c r="C197" t="s">
        <v>8</v>
      </c>
      <c r="D197">
        <v>66</v>
      </c>
      <c r="E197">
        <v>63</v>
      </c>
    </row>
    <row r="198" spans="1:5" x14ac:dyDescent="0.25">
      <c r="A198" t="s">
        <v>299</v>
      </c>
      <c r="B198" t="s">
        <v>31</v>
      </c>
      <c r="C198" t="s">
        <v>9</v>
      </c>
      <c r="D198">
        <v>66</v>
      </c>
      <c r="E198">
        <v>67</v>
      </c>
    </row>
    <row r="199" spans="1:5" x14ac:dyDescent="0.25">
      <c r="A199" t="s">
        <v>299</v>
      </c>
      <c r="B199" t="s">
        <v>31</v>
      </c>
      <c r="C199" t="s">
        <v>10</v>
      </c>
      <c r="D199">
        <v>75</v>
      </c>
      <c r="E199">
        <v>80</v>
      </c>
    </row>
    <row r="200" spans="1:5" x14ac:dyDescent="0.25">
      <c r="A200" t="s">
        <v>299</v>
      </c>
      <c r="B200" t="s">
        <v>31</v>
      </c>
      <c r="C200" t="s">
        <v>11</v>
      </c>
      <c r="D200">
        <v>59</v>
      </c>
      <c r="E200">
        <v>66</v>
      </c>
    </row>
    <row r="201" spans="1:5" x14ac:dyDescent="0.25">
      <c r="A201" t="s">
        <v>299</v>
      </c>
      <c r="B201" t="s">
        <v>31</v>
      </c>
      <c r="C201" t="s">
        <v>12</v>
      </c>
      <c r="D201">
        <v>53</v>
      </c>
      <c r="E201">
        <v>64</v>
      </c>
    </row>
    <row r="202" spans="1:5" x14ac:dyDescent="0.25">
      <c r="A202" t="s">
        <v>299</v>
      </c>
      <c r="B202" t="s">
        <v>31</v>
      </c>
      <c r="C202" t="s">
        <v>13</v>
      </c>
      <c r="D202">
        <v>53</v>
      </c>
      <c r="E202">
        <v>63</v>
      </c>
    </row>
    <row r="203" spans="1:5" x14ac:dyDescent="0.25">
      <c r="A203" t="s">
        <v>299</v>
      </c>
      <c r="B203" t="s">
        <v>31</v>
      </c>
      <c r="C203" t="s">
        <v>14</v>
      </c>
      <c r="D203">
        <v>49</v>
      </c>
      <c r="E203">
        <v>56</v>
      </c>
    </row>
    <row r="204" spans="1:5" x14ac:dyDescent="0.25">
      <c r="A204" t="s">
        <v>299</v>
      </c>
      <c r="B204" t="s">
        <v>31</v>
      </c>
      <c r="C204" t="s">
        <v>15</v>
      </c>
      <c r="D204">
        <v>40</v>
      </c>
      <c r="E204">
        <v>44</v>
      </c>
    </row>
    <row r="205" spans="1:5" x14ac:dyDescent="0.25">
      <c r="A205" t="s">
        <v>299</v>
      </c>
      <c r="B205" t="s">
        <v>31</v>
      </c>
      <c r="C205" t="s">
        <v>16</v>
      </c>
      <c r="D205">
        <v>33</v>
      </c>
      <c r="E205">
        <v>36</v>
      </c>
    </row>
    <row r="206" spans="1:5" x14ac:dyDescent="0.25">
      <c r="A206" t="s">
        <v>299</v>
      </c>
      <c r="B206" t="s">
        <v>31</v>
      </c>
      <c r="C206" t="s">
        <v>17</v>
      </c>
      <c r="D206">
        <v>25</v>
      </c>
      <c r="E206">
        <v>26</v>
      </c>
    </row>
    <row r="207" spans="1:5" x14ac:dyDescent="0.25">
      <c r="A207" t="s">
        <v>299</v>
      </c>
      <c r="B207" t="s">
        <v>31</v>
      </c>
      <c r="C207" t="s">
        <v>18</v>
      </c>
      <c r="D207">
        <v>17</v>
      </c>
      <c r="E207">
        <v>18</v>
      </c>
    </row>
    <row r="208" spans="1:5" x14ac:dyDescent="0.25">
      <c r="A208" t="s">
        <v>299</v>
      </c>
      <c r="B208" t="s">
        <v>31</v>
      </c>
      <c r="C208" t="s">
        <v>19</v>
      </c>
      <c r="D208">
        <v>12</v>
      </c>
      <c r="E208">
        <v>12</v>
      </c>
    </row>
    <row r="209" spans="1:5" x14ac:dyDescent="0.25">
      <c r="A209" t="s">
        <v>299</v>
      </c>
      <c r="B209" t="s">
        <v>31</v>
      </c>
      <c r="C209" t="s">
        <v>20</v>
      </c>
      <c r="D209">
        <v>7</v>
      </c>
      <c r="E209">
        <v>8</v>
      </c>
    </row>
    <row r="210" spans="1:5" x14ac:dyDescent="0.25">
      <c r="A210" t="s">
        <v>299</v>
      </c>
      <c r="B210" t="s">
        <v>31</v>
      </c>
      <c r="C210" t="s">
        <v>21</v>
      </c>
      <c r="D210">
        <v>5</v>
      </c>
      <c r="E210">
        <v>6</v>
      </c>
    </row>
    <row r="211" spans="1:5" x14ac:dyDescent="0.25">
      <c r="A211" t="s">
        <v>299</v>
      </c>
      <c r="B211" t="s">
        <v>32</v>
      </c>
      <c r="C211" t="s">
        <v>300</v>
      </c>
      <c r="D211">
        <v>46</v>
      </c>
      <c r="E211">
        <v>41</v>
      </c>
    </row>
    <row r="212" spans="1:5" x14ac:dyDescent="0.25">
      <c r="A212" t="s">
        <v>299</v>
      </c>
      <c r="B212" t="s">
        <v>32</v>
      </c>
      <c r="C212" t="s">
        <v>4</v>
      </c>
      <c r="D212">
        <v>190</v>
      </c>
      <c r="E212">
        <v>172</v>
      </c>
    </row>
    <row r="213" spans="1:5" x14ac:dyDescent="0.25">
      <c r="A213" t="s">
        <v>299</v>
      </c>
      <c r="B213" t="s">
        <v>32</v>
      </c>
      <c r="C213" t="s">
        <v>5</v>
      </c>
      <c r="D213">
        <v>241</v>
      </c>
      <c r="E213">
        <v>212</v>
      </c>
    </row>
    <row r="214" spans="1:5" x14ac:dyDescent="0.25">
      <c r="A214" t="s">
        <v>299</v>
      </c>
      <c r="B214" t="s">
        <v>32</v>
      </c>
      <c r="C214" t="s">
        <v>6</v>
      </c>
      <c r="D214">
        <v>228</v>
      </c>
      <c r="E214">
        <v>203</v>
      </c>
    </row>
    <row r="215" spans="1:5" x14ac:dyDescent="0.25">
      <c r="A215" t="s">
        <v>299</v>
      </c>
      <c r="B215" t="s">
        <v>32</v>
      </c>
      <c r="C215" t="s">
        <v>7</v>
      </c>
      <c r="D215">
        <v>193</v>
      </c>
      <c r="E215">
        <v>177</v>
      </c>
    </row>
    <row r="216" spans="1:5" x14ac:dyDescent="0.25">
      <c r="A216" t="s">
        <v>299</v>
      </c>
      <c r="B216" t="s">
        <v>32</v>
      </c>
      <c r="C216" t="s">
        <v>8</v>
      </c>
      <c r="D216">
        <v>182</v>
      </c>
      <c r="E216">
        <v>173</v>
      </c>
    </row>
    <row r="217" spans="1:5" x14ac:dyDescent="0.25">
      <c r="A217" t="s">
        <v>299</v>
      </c>
      <c r="B217" t="s">
        <v>32</v>
      </c>
      <c r="C217" t="s">
        <v>9</v>
      </c>
      <c r="D217">
        <v>181</v>
      </c>
      <c r="E217">
        <v>185</v>
      </c>
    </row>
    <row r="218" spans="1:5" x14ac:dyDescent="0.25">
      <c r="A218" t="s">
        <v>299</v>
      </c>
      <c r="B218" t="s">
        <v>32</v>
      </c>
      <c r="C218" t="s">
        <v>10</v>
      </c>
      <c r="D218">
        <v>192</v>
      </c>
      <c r="E218">
        <v>198</v>
      </c>
    </row>
    <row r="219" spans="1:5" x14ac:dyDescent="0.25">
      <c r="A219" t="s">
        <v>299</v>
      </c>
      <c r="B219" t="s">
        <v>32</v>
      </c>
      <c r="C219" t="s">
        <v>11</v>
      </c>
      <c r="D219">
        <v>162</v>
      </c>
      <c r="E219">
        <v>183</v>
      </c>
    </row>
    <row r="220" spans="1:5" x14ac:dyDescent="0.25">
      <c r="A220" t="s">
        <v>299</v>
      </c>
      <c r="B220" t="s">
        <v>32</v>
      </c>
      <c r="C220" t="s">
        <v>12</v>
      </c>
      <c r="D220">
        <v>147</v>
      </c>
      <c r="E220">
        <v>176</v>
      </c>
    </row>
    <row r="221" spans="1:5" x14ac:dyDescent="0.25">
      <c r="A221" t="s">
        <v>299</v>
      </c>
      <c r="B221" t="s">
        <v>32</v>
      </c>
      <c r="C221" t="s">
        <v>13</v>
      </c>
      <c r="D221">
        <v>146</v>
      </c>
      <c r="E221">
        <v>173</v>
      </c>
    </row>
    <row r="222" spans="1:5" x14ac:dyDescent="0.25">
      <c r="A222" t="s">
        <v>299</v>
      </c>
      <c r="B222" t="s">
        <v>32</v>
      </c>
      <c r="C222" t="s">
        <v>14</v>
      </c>
      <c r="D222">
        <v>134</v>
      </c>
      <c r="E222">
        <v>153</v>
      </c>
    </row>
    <row r="223" spans="1:5" x14ac:dyDescent="0.25">
      <c r="A223" t="s">
        <v>299</v>
      </c>
      <c r="B223" t="s">
        <v>32</v>
      </c>
      <c r="C223" t="s">
        <v>15</v>
      </c>
      <c r="D223">
        <v>110</v>
      </c>
      <c r="E223">
        <v>122</v>
      </c>
    </row>
    <row r="224" spans="1:5" x14ac:dyDescent="0.25">
      <c r="A224" t="s">
        <v>299</v>
      </c>
      <c r="B224" t="s">
        <v>32</v>
      </c>
      <c r="C224" t="s">
        <v>16</v>
      </c>
      <c r="D224">
        <v>90</v>
      </c>
      <c r="E224">
        <v>99</v>
      </c>
    </row>
    <row r="225" spans="1:5" x14ac:dyDescent="0.25">
      <c r="A225" t="s">
        <v>299</v>
      </c>
      <c r="B225" t="s">
        <v>32</v>
      </c>
      <c r="C225" t="s">
        <v>17</v>
      </c>
      <c r="D225">
        <v>69</v>
      </c>
      <c r="E225">
        <v>73</v>
      </c>
    </row>
    <row r="226" spans="1:5" x14ac:dyDescent="0.25">
      <c r="A226" t="s">
        <v>299</v>
      </c>
      <c r="B226" t="s">
        <v>32</v>
      </c>
      <c r="C226" t="s">
        <v>18</v>
      </c>
      <c r="D226">
        <v>47</v>
      </c>
      <c r="E226">
        <v>50</v>
      </c>
    </row>
    <row r="227" spans="1:5" x14ac:dyDescent="0.25">
      <c r="A227" t="s">
        <v>299</v>
      </c>
      <c r="B227" t="s">
        <v>32</v>
      </c>
      <c r="C227" t="s">
        <v>19</v>
      </c>
      <c r="D227">
        <v>33</v>
      </c>
      <c r="E227">
        <v>35</v>
      </c>
    </row>
    <row r="228" spans="1:5" x14ac:dyDescent="0.25">
      <c r="A228" t="s">
        <v>299</v>
      </c>
      <c r="B228" t="s">
        <v>32</v>
      </c>
      <c r="C228" t="s">
        <v>20</v>
      </c>
      <c r="D228">
        <v>20</v>
      </c>
      <c r="E228">
        <v>23</v>
      </c>
    </row>
    <row r="229" spans="1:5" x14ac:dyDescent="0.25">
      <c r="A229" t="s">
        <v>299</v>
      </c>
      <c r="B229" t="s">
        <v>32</v>
      </c>
      <c r="C229" t="s">
        <v>21</v>
      </c>
      <c r="D229">
        <v>15</v>
      </c>
      <c r="E229">
        <v>17</v>
      </c>
    </row>
    <row r="230" spans="1:5" x14ac:dyDescent="0.25">
      <c r="A230" t="s">
        <v>299</v>
      </c>
      <c r="B230" t="s">
        <v>33</v>
      </c>
      <c r="C230" t="s">
        <v>300</v>
      </c>
      <c r="D230">
        <v>54</v>
      </c>
      <c r="E230">
        <v>48</v>
      </c>
    </row>
    <row r="231" spans="1:5" x14ac:dyDescent="0.25">
      <c r="A231" t="s">
        <v>299</v>
      </c>
      <c r="B231" t="s">
        <v>33</v>
      </c>
      <c r="C231" t="s">
        <v>4</v>
      </c>
      <c r="D231">
        <v>223</v>
      </c>
      <c r="E231">
        <v>201</v>
      </c>
    </row>
    <row r="232" spans="1:5" x14ac:dyDescent="0.25">
      <c r="A232" t="s">
        <v>299</v>
      </c>
      <c r="B232" t="s">
        <v>33</v>
      </c>
      <c r="C232" t="s">
        <v>5</v>
      </c>
      <c r="D232">
        <v>282</v>
      </c>
      <c r="E232">
        <v>248</v>
      </c>
    </row>
    <row r="233" spans="1:5" x14ac:dyDescent="0.25">
      <c r="A233" t="s">
        <v>299</v>
      </c>
      <c r="B233" t="s">
        <v>33</v>
      </c>
      <c r="C233" t="s">
        <v>6</v>
      </c>
      <c r="D233">
        <v>267</v>
      </c>
      <c r="E233">
        <v>238</v>
      </c>
    </row>
    <row r="234" spans="1:5" x14ac:dyDescent="0.25">
      <c r="A234" t="s">
        <v>299</v>
      </c>
      <c r="B234" t="s">
        <v>33</v>
      </c>
      <c r="C234" t="s">
        <v>7</v>
      </c>
      <c r="D234">
        <v>225</v>
      </c>
      <c r="E234">
        <v>207</v>
      </c>
    </row>
    <row r="235" spans="1:5" x14ac:dyDescent="0.25">
      <c r="A235" t="s">
        <v>299</v>
      </c>
      <c r="B235" t="s">
        <v>33</v>
      </c>
      <c r="C235" t="s">
        <v>8</v>
      </c>
      <c r="D235">
        <v>213</v>
      </c>
      <c r="E235">
        <v>202</v>
      </c>
    </row>
    <row r="236" spans="1:5" x14ac:dyDescent="0.25">
      <c r="A236" t="s">
        <v>299</v>
      </c>
      <c r="B236" t="s">
        <v>33</v>
      </c>
      <c r="C236" t="s">
        <v>9</v>
      </c>
      <c r="D236">
        <v>211</v>
      </c>
      <c r="E236">
        <v>216</v>
      </c>
    </row>
    <row r="237" spans="1:5" x14ac:dyDescent="0.25">
      <c r="A237" t="s">
        <v>299</v>
      </c>
      <c r="B237" t="s">
        <v>33</v>
      </c>
      <c r="C237" t="s">
        <v>10</v>
      </c>
      <c r="D237">
        <v>225</v>
      </c>
      <c r="E237">
        <v>233</v>
      </c>
    </row>
    <row r="238" spans="1:5" x14ac:dyDescent="0.25">
      <c r="A238" t="s">
        <v>299</v>
      </c>
      <c r="B238" t="s">
        <v>33</v>
      </c>
      <c r="C238" t="s">
        <v>11</v>
      </c>
      <c r="D238">
        <v>189</v>
      </c>
      <c r="E238">
        <v>213</v>
      </c>
    </row>
    <row r="239" spans="1:5" x14ac:dyDescent="0.25">
      <c r="A239" t="s">
        <v>299</v>
      </c>
      <c r="B239" t="s">
        <v>33</v>
      </c>
      <c r="C239" t="s">
        <v>12</v>
      </c>
      <c r="D239">
        <v>172</v>
      </c>
      <c r="E239">
        <v>206</v>
      </c>
    </row>
    <row r="240" spans="1:5" x14ac:dyDescent="0.25">
      <c r="A240" t="s">
        <v>299</v>
      </c>
      <c r="B240" t="s">
        <v>33</v>
      </c>
      <c r="C240" t="s">
        <v>13</v>
      </c>
      <c r="D240">
        <v>171</v>
      </c>
      <c r="E240">
        <v>202</v>
      </c>
    </row>
    <row r="241" spans="1:5" x14ac:dyDescent="0.25">
      <c r="A241" t="s">
        <v>299</v>
      </c>
      <c r="B241" t="s">
        <v>33</v>
      </c>
      <c r="C241" t="s">
        <v>14</v>
      </c>
      <c r="D241">
        <v>157</v>
      </c>
      <c r="E241">
        <v>179</v>
      </c>
    </row>
    <row r="242" spans="1:5" x14ac:dyDescent="0.25">
      <c r="A242" t="s">
        <v>299</v>
      </c>
      <c r="B242" t="s">
        <v>33</v>
      </c>
      <c r="C242" t="s">
        <v>15</v>
      </c>
      <c r="D242">
        <v>129</v>
      </c>
      <c r="E242">
        <v>143</v>
      </c>
    </row>
    <row r="243" spans="1:5" x14ac:dyDescent="0.25">
      <c r="A243" t="s">
        <v>299</v>
      </c>
      <c r="B243" t="s">
        <v>33</v>
      </c>
      <c r="C243" t="s">
        <v>16</v>
      </c>
      <c r="D243">
        <v>105</v>
      </c>
      <c r="E243">
        <v>116</v>
      </c>
    </row>
    <row r="244" spans="1:5" x14ac:dyDescent="0.25">
      <c r="A244" t="s">
        <v>299</v>
      </c>
      <c r="B244" t="s">
        <v>33</v>
      </c>
      <c r="C244" t="s">
        <v>17</v>
      </c>
      <c r="D244">
        <v>80</v>
      </c>
      <c r="E244">
        <v>85</v>
      </c>
    </row>
    <row r="245" spans="1:5" x14ac:dyDescent="0.25">
      <c r="A245" t="s">
        <v>299</v>
      </c>
      <c r="B245" t="s">
        <v>33</v>
      </c>
      <c r="C245" t="s">
        <v>18</v>
      </c>
      <c r="D245">
        <v>55</v>
      </c>
      <c r="E245">
        <v>58</v>
      </c>
    </row>
    <row r="246" spans="1:5" x14ac:dyDescent="0.25">
      <c r="A246" t="s">
        <v>299</v>
      </c>
      <c r="B246" t="s">
        <v>33</v>
      </c>
      <c r="C246" t="s">
        <v>19</v>
      </c>
      <c r="D246">
        <v>39</v>
      </c>
      <c r="E246">
        <v>40</v>
      </c>
    </row>
    <row r="247" spans="1:5" x14ac:dyDescent="0.25">
      <c r="A247" t="s">
        <v>299</v>
      </c>
      <c r="B247" t="s">
        <v>33</v>
      </c>
      <c r="C247" t="s">
        <v>20</v>
      </c>
      <c r="D247">
        <v>23</v>
      </c>
      <c r="E247">
        <v>26</v>
      </c>
    </row>
    <row r="248" spans="1:5" x14ac:dyDescent="0.25">
      <c r="A248" t="s">
        <v>299</v>
      </c>
      <c r="B248" t="s">
        <v>33</v>
      </c>
      <c r="C248" t="s">
        <v>21</v>
      </c>
      <c r="D248">
        <v>18</v>
      </c>
      <c r="E248">
        <v>20</v>
      </c>
    </row>
    <row r="249" spans="1:5" x14ac:dyDescent="0.25">
      <c r="A249" t="s">
        <v>299</v>
      </c>
      <c r="B249" t="s">
        <v>34</v>
      </c>
      <c r="C249" t="s">
        <v>300</v>
      </c>
      <c r="D249">
        <v>148</v>
      </c>
      <c r="E249">
        <v>133</v>
      </c>
    </row>
    <row r="250" spans="1:5" x14ac:dyDescent="0.25">
      <c r="A250" t="s">
        <v>299</v>
      </c>
      <c r="B250" t="s">
        <v>34</v>
      </c>
      <c r="C250" t="s">
        <v>4</v>
      </c>
      <c r="D250">
        <v>611</v>
      </c>
      <c r="E250">
        <v>551</v>
      </c>
    </row>
    <row r="251" spans="1:5" x14ac:dyDescent="0.25">
      <c r="A251" t="s">
        <v>299</v>
      </c>
      <c r="B251" t="s">
        <v>34</v>
      </c>
      <c r="C251" t="s">
        <v>5</v>
      </c>
      <c r="D251">
        <v>775</v>
      </c>
      <c r="E251">
        <v>681</v>
      </c>
    </row>
    <row r="252" spans="1:5" x14ac:dyDescent="0.25">
      <c r="A252" t="s">
        <v>299</v>
      </c>
      <c r="B252" t="s">
        <v>34</v>
      </c>
      <c r="C252" t="s">
        <v>6</v>
      </c>
      <c r="D252">
        <v>733</v>
      </c>
      <c r="E252">
        <v>653</v>
      </c>
    </row>
    <row r="253" spans="1:5" x14ac:dyDescent="0.25">
      <c r="A253" t="s">
        <v>299</v>
      </c>
      <c r="B253" t="s">
        <v>34</v>
      </c>
      <c r="C253" t="s">
        <v>7</v>
      </c>
      <c r="D253">
        <v>618</v>
      </c>
      <c r="E253">
        <v>569</v>
      </c>
    </row>
    <row r="254" spans="1:5" x14ac:dyDescent="0.25">
      <c r="A254" t="s">
        <v>299</v>
      </c>
      <c r="B254" t="s">
        <v>34</v>
      </c>
      <c r="C254" t="s">
        <v>8</v>
      </c>
      <c r="D254">
        <v>584</v>
      </c>
      <c r="E254">
        <v>555</v>
      </c>
    </row>
    <row r="255" spans="1:5" x14ac:dyDescent="0.25">
      <c r="A255" t="s">
        <v>299</v>
      </c>
      <c r="B255" t="s">
        <v>34</v>
      </c>
      <c r="C255" t="s">
        <v>9</v>
      </c>
      <c r="D255">
        <v>580</v>
      </c>
      <c r="E255">
        <v>593</v>
      </c>
    </row>
    <row r="256" spans="1:5" x14ac:dyDescent="0.25">
      <c r="A256" t="s">
        <v>299</v>
      </c>
      <c r="B256" t="s">
        <v>34</v>
      </c>
      <c r="C256" t="s">
        <v>10</v>
      </c>
      <c r="D256">
        <v>600</v>
      </c>
      <c r="E256">
        <v>622</v>
      </c>
    </row>
    <row r="257" spans="1:5" x14ac:dyDescent="0.25">
      <c r="A257" t="s">
        <v>299</v>
      </c>
      <c r="B257" t="s">
        <v>34</v>
      </c>
      <c r="C257" t="s">
        <v>11</v>
      </c>
      <c r="D257">
        <v>519</v>
      </c>
      <c r="E257">
        <v>586</v>
      </c>
    </row>
    <row r="258" spans="1:5" x14ac:dyDescent="0.25">
      <c r="A258" t="s">
        <v>299</v>
      </c>
      <c r="B258" t="s">
        <v>34</v>
      </c>
      <c r="C258" t="s">
        <v>12</v>
      </c>
      <c r="D258">
        <v>473</v>
      </c>
      <c r="E258">
        <v>565</v>
      </c>
    </row>
    <row r="259" spans="1:5" x14ac:dyDescent="0.25">
      <c r="A259" t="s">
        <v>299</v>
      </c>
      <c r="B259" t="s">
        <v>34</v>
      </c>
      <c r="C259" t="s">
        <v>13</v>
      </c>
      <c r="D259">
        <v>469</v>
      </c>
      <c r="E259">
        <v>555</v>
      </c>
    </row>
    <row r="260" spans="1:5" x14ac:dyDescent="0.25">
      <c r="A260" t="s">
        <v>299</v>
      </c>
      <c r="B260" t="s">
        <v>34</v>
      </c>
      <c r="C260" t="s">
        <v>14</v>
      </c>
      <c r="D260">
        <v>431</v>
      </c>
      <c r="E260">
        <v>491</v>
      </c>
    </row>
    <row r="261" spans="1:5" x14ac:dyDescent="0.25">
      <c r="A261" t="s">
        <v>299</v>
      </c>
      <c r="B261" t="s">
        <v>34</v>
      </c>
      <c r="C261" t="s">
        <v>15</v>
      </c>
      <c r="D261">
        <v>355</v>
      </c>
      <c r="E261">
        <v>393</v>
      </c>
    </row>
    <row r="262" spans="1:5" x14ac:dyDescent="0.25">
      <c r="A262" t="s">
        <v>299</v>
      </c>
      <c r="B262" t="s">
        <v>34</v>
      </c>
      <c r="C262" t="s">
        <v>16</v>
      </c>
      <c r="D262">
        <v>290</v>
      </c>
      <c r="E262">
        <v>319</v>
      </c>
    </row>
    <row r="263" spans="1:5" x14ac:dyDescent="0.25">
      <c r="A263" t="s">
        <v>299</v>
      </c>
      <c r="B263" t="s">
        <v>34</v>
      </c>
      <c r="C263" t="s">
        <v>17</v>
      </c>
      <c r="D263">
        <v>221</v>
      </c>
      <c r="E263">
        <v>235</v>
      </c>
    </row>
    <row r="264" spans="1:5" x14ac:dyDescent="0.25">
      <c r="A264" t="s">
        <v>299</v>
      </c>
      <c r="B264" t="s">
        <v>34</v>
      </c>
      <c r="C264" t="s">
        <v>18</v>
      </c>
      <c r="D264">
        <v>152</v>
      </c>
      <c r="E264">
        <v>161</v>
      </c>
    </row>
    <row r="265" spans="1:5" x14ac:dyDescent="0.25">
      <c r="A265" t="s">
        <v>299</v>
      </c>
      <c r="B265" t="s">
        <v>34</v>
      </c>
      <c r="C265" t="s">
        <v>19</v>
      </c>
      <c r="D265">
        <v>106</v>
      </c>
      <c r="E265">
        <v>112</v>
      </c>
    </row>
    <row r="266" spans="1:5" x14ac:dyDescent="0.25">
      <c r="A266" t="s">
        <v>299</v>
      </c>
      <c r="B266" t="s">
        <v>34</v>
      </c>
      <c r="C266" t="s">
        <v>20</v>
      </c>
      <c r="D266">
        <v>64</v>
      </c>
      <c r="E266">
        <v>73</v>
      </c>
    </row>
    <row r="267" spans="1:5" x14ac:dyDescent="0.25">
      <c r="A267" t="s">
        <v>299</v>
      </c>
      <c r="B267" t="s">
        <v>34</v>
      </c>
      <c r="C267" t="s">
        <v>21</v>
      </c>
      <c r="D267">
        <v>49</v>
      </c>
      <c r="E267">
        <v>56</v>
      </c>
    </row>
    <row r="268" spans="1:5" x14ac:dyDescent="0.25">
      <c r="A268" t="s">
        <v>299</v>
      </c>
      <c r="B268" t="s">
        <v>35</v>
      </c>
      <c r="C268" t="s">
        <v>300</v>
      </c>
      <c r="D268">
        <v>79</v>
      </c>
      <c r="E268">
        <v>71</v>
      </c>
    </row>
    <row r="269" spans="1:5" x14ac:dyDescent="0.25">
      <c r="A269" t="s">
        <v>299</v>
      </c>
      <c r="B269" t="s">
        <v>35</v>
      </c>
      <c r="C269" t="s">
        <v>4</v>
      </c>
      <c r="D269">
        <v>327</v>
      </c>
      <c r="E269">
        <v>295</v>
      </c>
    </row>
    <row r="270" spans="1:5" x14ac:dyDescent="0.25">
      <c r="A270" t="s">
        <v>299</v>
      </c>
      <c r="B270" t="s">
        <v>35</v>
      </c>
      <c r="C270" t="s">
        <v>5</v>
      </c>
      <c r="D270">
        <v>415</v>
      </c>
      <c r="E270">
        <v>365</v>
      </c>
    </row>
    <row r="271" spans="1:5" x14ac:dyDescent="0.25">
      <c r="A271" t="s">
        <v>299</v>
      </c>
      <c r="B271" t="s">
        <v>35</v>
      </c>
      <c r="C271" t="s">
        <v>6</v>
      </c>
      <c r="D271">
        <v>393</v>
      </c>
      <c r="E271">
        <v>350</v>
      </c>
    </row>
    <row r="272" spans="1:5" x14ac:dyDescent="0.25">
      <c r="A272" t="s">
        <v>299</v>
      </c>
      <c r="B272" t="s">
        <v>35</v>
      </c>
      <c r="C272" t="s">
        <v>7</v>
      </c>
      <c r="D272">
        <v>331</v>
      </c>
      <c r="E272">
        <v>305</v>
      </c>
    </row>
    <row r="273" spans="1:5" x14ac:dyDescent="0.25">
      <c r="A273" t="s">
        <v>299</v>
      </c>
      <c r="B273" t="s">
        <v>35</v>
      </c>
      <c r="C273" t="s">
        <v>8</v>
      </c>
      <c r="D273">
        <v>313</v>
      </c>
      <c r="E273">
        <v>297</v>
      </c>
    </row>
    <row r="274" spans="1:5" x14ac:dyDescent="0.25">
      <c r="A274" t="s">
        <v>299</v>
      </c>
      <c r="B274" t="s">
        <v>35</v>
      </c>
      <c r="C274" t="s">
        <v>9</v>
      </c>
      <c r="D274">
        <v>311</v>
      </c>
      <c r="E274">
        <v>318</v>
      </c>
    </row>
    <row r="275" spans="1:5" x14ac:dyDescent="0.25">
      <c r="A275" t="s">
        <v>299</v>
      </c>
      <c r="B275" t="s">
        <v>35</v>
      </c>
      <c r="C275" t="s">
        <v>10</v>
      </c>
      <c r="D275">
        <v>327</v>
      </c>
      <c r="E275">
        <v>336</v>
      </c>
    </row>
    <row r="276" spans="1:5" x14ac:dyDescent="0.25">
      <c r="A276" t="s">
        <v>299</v>
      </c>
      <c r="B276" t="s">
        <v>35</v>
      </c>
      <c r="C276" t="s">
        <v>11</v>
      </c>
      <c r="D276">
        <v>278</v>
      </c>
      <c r="E276">
        <v>314</v>
      </c>
    </row>
    <row r="277" spans="1:5" x14ac:dyDescent="0.25">
      <c r="A277" t="s">
        <v>299</v>
      </c>
      <c r="B277" t="s">
        <v>35</v>
      </c>
      <c r="C277" t="s">
        <v>12</v>
      </c>
      <c r="D277">
        <v>253</v>
      </c>
      <c r="E277">
        <v>303</v>
      </c>
    </row>
    <row r="278" spans="1:5" x14ac:dyDescent="0.25">
      <c r="A278" t="s">
        <v>299</v>
      </c>
      <c r="B278" t="s">
        <v>35</v>
      </c>
      <c r="C278" t="s">
        <v>13</v>
      </c>
      <c r="D278">
        <v>251</v>
      </c>
      <c r="E278">
        <v>297</v>
      </c>
    </row>
    <row r="279" spans="1:5" x14ac:dyDescent="0.25">
      <c r="A279" t="s">
        <v>299</v>
      </c>
      <c r="B279" t="s">
        <v>35</v>
      </c>
      <c r="C279" t="s">
        <v>14</v>
      </c>
      <c r="D279">
        <v>231</v>
      </c>
      <c r="E279">
        <v>263</v>
      </c>
    </row>
    <row r="280" spans="1:5" x14ac:dyDescent="0.25">
      <c r="A280" t="s">
        <v>299</v>
      </c>
      <c r="B280" t="s">
        <v>35</v>
      </c>
      <c r="C280" t="s">
        <v>15</v>
      </c>
      <c r="D280">
        <v>190</v>
      </c>
      <c r="E280">
        <v>211</v>
      </c>
    </row>
    <row r="281" spans="1:5" x14ac:dyDescent="0.25">
      <c r="A281" t="s">
        <v>299</v>
      </c>
      <c r="B281" t="s">
        <v>35</v>
      </c>
      <c r="C281" t="s">
        <v>16</v>
      </c>
      <c r="D281">
        <v>155</v>
      </c>
      <c r="E281">
        <v>171</v>
      </c>
    </row>
    <row r="282" spans="1:5" x14ac:dyDescent="0.25">
      <c r="A282" t="s">
        <v>299</v>
      </c>
      <c r="B282" t="s">
        <v>35</v>
      </c>
      <c r="C282" t="s">
        <v>17</v>
      </c>
      <c r="D282">
        <v>118</v>
      </c>
      <c r="E282">
        <v>126</v>
      </c>
    </row>
    <row r="283" spans="1:5" x14ac:dyDescent="0.25">
      <c r="A283" t="s">
        <v>299</v>
      </c>
      <c r="B283" t="s">
        <v>35</v>
      </c>
      <c r="C283" t="s">
        <v>18</v>
      </c>
      <c r="D283">
        <v>81</v>
      </c>
      <c r="E283">
        <v>86</v>
      </c>
    </row>
    <row r="284" spans="1:5" x14ac:dyDescent="0.25">
      <c r="A284" t="s">
        <v>299</v>
      </c>
      <c r="B284" t="s">
        <v>35</v>
      </c>
      <c r="C284" t="s">
        <v>19</v>
      </c>
      <c r="D284">
        <v>57</v>
      </c>
      <c r="E284">
        <v>60</v>
      </c>
    </row>
    <row r="285" spans="1:5" x14ac:dyDescent="0.25">
      <c r="A285" t="s">
        <v>299</v>
      </c>
      <c r="B285" t="s">
        <v>35</v>
      </c>
      <c r="C285" t="s">
        <v>20</v>
      </c>
      <c r="D285">
        <v>34</v>
      </c>
      <c r="E285">
        <v>39</v>
      </c>
    </row>
    <row r="286" spans="1:5" x14ac:dyDescent="0.25">
      <c r="A286" t="s">
        <v>299</v>
      </c>
      <c r="B286" t="s">
        <v>35</v>
      </c>
      <c r="C286" t="s">
        <v>21</v>
      </c>
      <c r="D286">
        <v>26</v>
      </c>
      <c r="E286">
        <v>30</v>
      </c>
    </row>
    <row r="287" spans="1:5" x14ac:dyDescent="0.25">
      <c r="A287" t="s">
        <v>299</v>
      </c>
      <c r="B287" t="s">
        <v>36</v>
      </c>
      <c r="C287" t="s">
        <v>300</v>
      </c>
      <c r="D287">
        <v>115</v>
      </c>
      <c r="E287">
        <v>103</v>
      </c>
    </row>
    <row r="288" spans="1:5" x14ac:dyDescent="0.25">
      <c r="A288" t="s">
        <v>299</v>
      </c>
      <c r="B288" t="s">
        <v>36</v>
      </c>
      <c r="C288" t="s">
        <v>4</v>
      </c>
      <c r="D288">
        <v>473</v>
      </c>
      <c r="E288">
        <v>427</v>
      </c>
    </row>
    <row r="289" spans="1:5" x14ac:dyDescent="0.25">
      <c r="A289" t="s">
        <v>299</v>
      </c>
      <c r="B289" t="s">
        <v>36</v>
      </c>
      <c r="C289" t="s">
        <v>5</v>
      </c>
      <c r="D289">
        <v>601</v>
      </c>
      <c r="E289">
        <v>528</v>
      </c>
    </row>
    <row r="290" spans="1:5" x14ac:dyDescent="0.25">
      <c r="A290" t="s">
        <v>299</v>
      </c>
      <c r="B290" t="s">
        <v>36</v>
      </c>
      <c r="C290" t="s">
        <v>6</v>
      </c>
      <c r="D290">
        <v>568</v>
      </c>
      <c r="E290">
        <v>506</v>
      </c>
    </row>
    <row r="291" spans="1:5" x14ac:dyDescent="0.25">
      <c r="A291" t="s">
        <v>299</v>
      </c>
      <c r="B291" t="s">
        <v>36</v>
      </c>
      <c r="C291" t="s">
        <v>7</v>
      </c>
      <c r="D291">
        <v>479</v>
      </c>
      <c r="E291">
        <v>441</v>
      </c>
    </row>
    <row r="292" spans="1:5" x14ac:dyDescent="0.25">
      <c r="A292" t="s">
        <v>299</v>
      </c>
      <c r="B292" t="s">
        <v>36</v>
      </c>
      <c r="C292" t="s">
        <v>8</v>
      </c>
      <c r="D292">
        <v>453</v>
      </c>
      <c r="E292">
        <v>430</v>
      </c>
    </row>
    <row r="293" spans="1:5" x14ac:dyDescent="0.25">
      <c r="A293" t="s">
        <v>299</v>
      </c>
      <c r="B293" t="s">
        <v>36</v>
      </c>
      <c r="C293" t="s">
        <v>9</v>
      </c>
      <c r="D293">
        <v>450</v>
      </c>
      <c r="E293">
        <v>460</v>
      </c>
    </row>
    <row r="294" spans="1:5" x14ac:dyDescent="0.25">
      <c r="A294" t="s">
        <v>299</v>
      </c>
      <c r="B294" t="s">
        <v>36</v>
      </c>
      <c r="C294" t="s">
        <v>10</v>
      </c>
      <c r="D294">
        <v>466</v>
      </c>
      <c r="E294">
        <v>483</v>
      </c>
    </row>
    <row r="295" spans="1:5" x14ac:dyDescent="0.25">
      <c r="A295" t="s">
        <v>299</v>
      </c>
      <c r="B295" t="s">
        <v>36</v>
      </c>
      <c r="C295" t="s">
        <v>11</v>
      </c>
      <c r="D295">
        <v>402</v>
      </c>
      <c r="E295">
        <v>455</v>
      </c>
    </row>
    <row r="296" spans="1:5" x14ac:dyDescent="0.25">
      <c r="A296" t="s">
        <v>299</v>
      </c>
      <c r="B296" t="s">
        <v>36</v>
      </c>
      <c r="C296" t="s">
        <v>12</v>
      </c>
      <c r="D296">
        <v>367</v>
      </c>
      <c r="E296">
        <v>438</v>
      </c>
    </row>
    <row r="297" spans="1:5" x14ac:dyDescent="0.25">
      <c r="A297" t="s">
        <v>299</v>
      </c>
      <c r="B297" t="s">
        <v>36</v>
      </c>
      <c r="C297" t="s">
        <v>13</v>
      </c>
      <c r="D297">
        <v>364</v>
      </c>
      <c r="E297">
        <v>430</v>
      </c>
    </row>
    <row r="298" spans="1:5" x14ac:dyDescent="0.25">
      <c r="A298" t="s">
        <v>299</v>
      </c>
      <c r="B298" t="s">
        <v>36</v>
      </c>
      <c r="C298" t="s">
        <v>14</v>
      </c>
      <c r="D298">
        <v>334</v>
      </c>
      <c r="E298">
        <v>381</v>
      </c>
    </row>
    <row r="299" spans="1:5" x14ac:dyDescent="0.25">
      <c r="A299" t="s">
        <v>299</v>
      </c>
      <c r="B299" t="s">
        <v>36</v>
      </c>
      <c r="C299" t="s">
        <v>15</v>
      </c>
      <c r="D299">
        <v>275</v>
      </c>
      <c r="E299">
        <v>305</v>
      </c>
    </row>
    <row r="300" spans="1:5" x14ac:dyDescent="0.25">
      <c r="A300" t="s">
        <v>299</v>
      </c>
      <c r="B300" t="s">
        <v>36</v>
      </c>
      <c r="C300" t="s">
        <v>16</v>
      </c>
      <c r="D300">
        <v>225</v>
      </c>
      <c r="E300">
        <v>247</v>
      </c>
    </row>
    <row r="301" spans="1:5" x14ac:dyDescent="0.25">
      <c r="A301" t="s">
        <v>299</v>
      </c>
      <c r="B301" t="s">
        <v>36</v>
      </c>
      <c r="C301" t="s">
        <v>17</v>
      </c>
      <c r="D301">
        <v>171</v>
      </c>
      <c r="E301">
        <v>182</v>
      </c>
    </row>
    <row r="302" spans="1:5" x14ac:dyDescent="0.25">
      <c r="A302" t="s">
        <v>299</v>
      </c>
      <c r="B302" t="s">
        <v>36</v>
      </c>
      <c r="C302" t="s">
        <v>18</v>
      </c>
      <c r="D302">
        <v>118</v>
      </c>
      <c r="E302">
        <v>125</v>
      </c>
    </row>
    <row r="303" spans="1:5" x14ac:dyDescent="0.25">
      <c r="A303" t="s">
        <v>299</v>
      </c>
      <c r="B303" t="s">
        <v>36</v>
      </c>
      <c r="C303" t="s">
        <v>19</v>
      </c>
      <c r="D303">
        <v>82</v>
      </c>
      <c r="E303">
        <v>87</v>
      </c>
    </row>
    <row r="304" spans="1:5" x14ac:dyDescent="0.25">
      <c r="A304" t="s">
        <v>299</v>
      </c>
      <c r="B304" t="s">
        <v>36</v>
      </c>
      <c r="C304" t="s">
        <v>20</v>
      </c>
      <c r="D304">
        <v>50</v>
      </c>
      <c r="E304">
        <v>57</v>
      </c>
    </row>
    <row r="305" spans="1:5" x14ac:dyDescent="0.25">
      <c r="A305" t="s">
        <v>299</v>
      </c>
      <c r="B305" t="s">
        <v>36</v>
      </c>
      <c r="C305" t="s">
        <v>21</v>
      </c>
      <c r="D305">
        <v>38</v>
      </c>
      <c r="E305">
        <v>43</v>
      </c>
    </row>
    <row r="306" spans="1:5" x14ac:dyDescent="0.25">
      <c r="A306" t="s">
        <v>299</v>
      </c>
      <c r="B306" t="s">
        <v>301</v>
      </c>
      <c r="C306" t="s">
        <v>300</v>
      </c>
      <c r="D306">
        <v>9</v>
      </c>
      <c r="E306">
        <v>8</v>
      </c>
    </row>
    <row r="307" spans="1:5" x14ac:dyDescent="0.25">
      <c r="A307" t="s">
        <v>299</v>
      </c>
      <c r="B307" t="s">
        <v>301</v>
      </c>
      <c r="C307" t="s">
        <v>4</v>
      </c>
      <c r="D307">
        <v>40</v>
      </c>
      <c r="E307">
        <v>36</v>
      </c>
    </row>
    <row r="308" spans="1:5" x14ac:dyDescent="0.25">
      <c r="A308" t="s">
        <v>299</v>
      </c>
      <c r="B308" t="s">
        <v>301</v>
      </c>
      <c r="C308" t="s">
        <v>5</v>
      </c>
      <c r="D308">
        <v>51</v>
      </c>
      <c r="E308">
        <v>45</v>
      </c>
    </row>
    <row r="309" spans="1:5" x14ac:dyDescent="0.25">
      <c r="A309" t="s">
        <v>299</v>
      </c>
      <c r="B309" t="s">
        <v>301</v>
      </c>
      <c r="C309" t="s">
        <v>6</v>
      </c>
      <c r="D309">
        <v>48</v>
      </c>
      <c r="E309">
        <v>43</v>
      </c>
    </row>
    <row r="310" spans="1:5" x14ac:dyDescent="0.25">
      <c r="A310" t="s">
        <v>299</v>
      </c>
      <c r="B310" t="s">
        <v>301</v>
      </c>
      <c r="C310" t="s">
        <v>7</v>
      </c>
      <c r="D310">
        <v>41</v>
      </c>
      <c r="E310">
        <v>37</v>
      </c>
    </row>
    <row r="311" spans="1:5" x14ac:dyDescent="0.25">
      <c r="A311" t="s">
        <v>299</v>
      </c>
      <c r="B311" t="s">
        <v>301</v>
      </c>
      <c r="C311" t="s">
        <v>8</v>
      </c>
      <c r="D311">
        <v>39</v>
      </c>
      <c r="E311">
        <v>36</v>
      </c>
    </row>
    <row r="312" spans="1:5" x14ac:dyDescent="0.25">
      <c r="A312" t="s">
        <v>299</v>
      </c>
      <c r="B312" t="s">
        <v>301</v>
      </c>
      <c r="C312" t="s">
        <v>9</v>
      </c>
      <c r="D312">
        <v>38</v>
      </c>
      <c r="E312">
        <v>39</v>
      </c>
    </row>
    <row r="313" spans="1:5" x14ac:dyDescent="0.25">
      <c r="A313" t="s">
        <v>299</v>
      </c>
      <c r="B313" t="s">
        <v>301</v>
      </c>
      <c r="C313" t="s">
        <v>10</v>
      </c>
      <c r="D313">
        <v>49</v>
      </c>
      <c r="E313">
        <v>52</v>
      </c>
    </row>
    <row r="314" spans="1:5" x14ac:dyDescent="0.25">
      <c r="A314" t="s">
        <v>299</v>
      </c>
      <c r="B314" t="s">
        <v>301</v>
      </c>
      <c r="C314" t="s">
        <v>11</v>
      </c>
      <c r="D314">
        <v>34</v>
      </c>
      <c r="E314">
        <v>39</v>
      </c>
    </row>
    <row r="315" spans="1:5" x14ac:dyDescent="0.25">
      <c r="A315" t="s">
        <v>299</v>
      </c>
      <c r="B315" t="s">
        <v>301</v>
      </c>
      <c r="C315" t="s">
        <v>12</v>
      </c>
      <c r="D315">
        <v>31</v>
      </c>
      <c r="E315">
        <v>37</v>
      </c>
    </row>
    <row r="316" spans="1:5" x14ac:dyDescent="0.25">
      <c r="A316" t="s">
        <v>299</v>
      </c>
      <c r="B316" t="s">
        <v>301</v>
      </c>
      <c r="C316" t="s">
        <v>13</v>
      </c>
      <c r="D316">
        <v>31</v>
      </c>
      <c r="E316">
        <v>36</v>
      </c>
    </row>
    <row r="317" spans="1:5" x14ac:dyDescent="0.25">
      <c r="A317" t="s">
        <v>299</v>
      </c>
      <c r="B317" t="s">
        <v>301</v>
      </c>
      <c r="C317" t="s">
        <v>14</v>
      </c>
      <c r="D317">
        <v>28</v>
      </c>
      <c r="E317">
        <v>32</v>
      </c>
    </row>
    <row r="318" spans="1:5" x14ac:dyDescent="0.25">
      <c r="A318" t="s">
        <v>299</v>
      </c>
      <c r="B318" t="s">
        <v>301</v>
      </c>
      <c r="C318" t="s">
        <v>15</v>
      </c>
      <c r="D318">
        <v>23</v>
      </c>
      <c r="E318">
        <v>26</v>
      </c>
    </row>
    <row r="319" spans="1:5" x14ac:dyDescent="0.25">
      <c r="A319" t="s">
        <v>299</v>
      </c>
      <c r="B319" t="s">
        <v>301</v>
      </c>
      <c r="C319" t="s">
        <v>16</v>
      </c>
      <c r="D319">
        <v>19</v>
      </c>
      <c r="E319">
        <v>21</v>
      </c>
    </row>
    <row r="320" spans="1:5" x14ac:dyDescent="0.25">
      <c r="A320" t="s">
        <v>299</v>
      </c>
      <c r="B320" t="s">
        <v>301</v>
      </c>
      <c r="C320" t="s">
        <v>17</v>
      </c>
      <c r="D320">
        <v>14</v>
      </c>
      <c r="E320">
        <v>15</v>
      </c>
    </row>
    <row r="321" spans="1:5" x14ac:dyDescent="0.25">
      <c r="A321" t="s">
        <v>299</v>
      </c>
      <c r="B321" t="s">
        <v>301</v>
      </c>
      <c r="C321" t="s">
        <v>18</v>
      </c>
      <c r="D321">
        <v>10</v>
      </c>
      <c r="E321">
        <v>10</v>
      </c>
    </row>
    <row r="322" spans="1:5" x14ac:dyDescent="0.25">
      <c r="A322" t="s">
        <v>299</v>
      </c>
      <c r="B322" t="s">
        <v>301</v>
      </c>
      <c r="C322" t="s">
        <v>19</v>
      </c>
      <c r="D322">
        <v>7</v>
      </c>
      <c r="E322">
        <v>7</v>
      </c>
    </row>
    <row r="323" spans="1:5" x14ac:dyDescent="0.25">
      <c r="A323" t="s">
        <v>299</v>
      </c>
      <c r="B323" t="s">
        <v>301</v>
      </c>
      <c r="C323" t="s">
        <v>20</v>
      </c>
      <c r="D323">
        <v>4</v>
      </c>
      <c r="E323">
        <v>4</v>
      </c>
    </row>
    <row r="324" spans="1:5" x14ac:dyDescent="0.25">
      <c r="A324" t="s">
        <v>299</v>
      </c>
      <c r="B324" t="s">
        <v>301</v>
      </c>
      <c r="C324" t="s">
        <v>21</v>
      </c>
      <c r="D324">
        <v>3</v>
      </c>
      <c r="E324">
        <v>3</v>
      </c>
    </row>
    <row r="325" spans="1:5" x14ac:dyDescent="0.25">
      <c r="A325" t="s">
        <v>299</v>
      </c>
      <c r="B325" t="s">
        <v>37</v>
      </c>
      <c r="C325" t="s">
        <v>300</v>
      </c>
      <c r="D325">
        <v>40</v>
      </c>
      <c r="E325">
        <v>36</v>
      </c>
    </row>
    <row r="326" spans="1:5" x14ac:dyDescent="0.25">
      <c r="A326" t="s">
        <v>299</v>
      </c>
      <c r="B326" t="s">
        <v>37</v>
      </c>
      <c r="C326" t="s">
        <v>4</v>
      </c>
      <c r="D326">
        <v>166</v>
      </c>
      <c r="E326">
        <v>150</v>
      </c>
    </row>
    <row r="327" spans="1:5" x14ac:dyDescent="0.25">
      <c r="A327" t="s">
        <v>299</v>
      </c>
      <c r="B327" t="s">
        <v>37</v>
      </c>
      <c r="C327" t="s">
        <v>5</v>
      </c>
      <c r="D327">
        <v>211</v>
      </c>
      <c r="E327">
        <v>185</v>
      </c>
    </row>
    <row r="328" spans="1:5" x14ac:dyDescent="0.25">
      <c r="A328" t="s">
        <v>299</v>
      </c>
      <c r="B328" t="s">
        <v>37</v>
      </c>
      <c r="C328" t="s">
        <v>6</v>
      </c>
      <c r="D328">
        <v>200</v>
      </c>
      <c r="E328">
        <v>178</v>
      </c>
    </row>
    <row r="329" spans="1:5" x14ac:dyDescent="0.25">
      <c r="A329" t="s">
        <v>299</v>
      </c>
      <c r="B329" t="s">
        <v>37</v>
      </c>
      <c r="C329" t="s">
        <v>7</v>
      </c>
      <c r="D329">
        <v>168</v>
      </c>
      <c r="E329">
        <v>155</v>
      </c>
    </row>
    <row r="330" spans="1:5" x14ac:dyDescent="0.25">
      <c r="A330" t="s">
        <v>299</v>
      </c>
      <c r="B330" t="s">
        <v>37</v>
      </c>
      <c r="C330" t="s">
        <v>8</v>
      </c>
      <c r="D330">
        <v>159</v>
      </c>
      <c r="E330">
        <v>151</v>
      </c>
    </row>
    <row r="331" spans="1:5" x14ac:dyDescent="0.25">
      <c r="A331" t="s">
        <v>299</v>
      </c>
      <c r="B331" t="s">
        <v>37</v>
      </c>
      <c r="C331" t="s">
        <v>9</v>
      </c>
      <c r="D331">
        <v>158</v>
      </c>
      <c r="E331">
        <v>161</v>
      </c>
    </row>
    <row r="332" spans="1:5" x14ac:dyDescent="0.25">
      <c r="A332" t="s">
        <v>299</v>
      </c>
      <c r="B332" t="s">
        <v>37</v>
      </c>
      <c r="C332" t="s">
        <v>10</v>
      </c>
      <c r="D332">
        <v>169</v>
      </c>
      <c r="E332">
        <v>173</v>
      </c>
    </row>
    <row r="333" spans="1:5" x14ac:dyDescent="0.25">
      <c r="A333" t="s">
        <v>299</v>
      </c>
      <c r="B333" t="s">
        <v>37</v>
      </c>
      <c r="C333" t="s">
        <v>11</v>
      </c>
      <c r="D333">
        <v>141</v>
      </c>
      <c r="E333">
        <v>159</v>
      </c>
    </row>
    <row r="334" spans="1:5" x14ac:dyDescent="0.25">
      <c r="A334" t="s">
        <v>299</v>
      </c>
      <c r="B334" t="s">
        <v>37</v>
      </c>
      <c r="C334" t="s">
        <v>12</v>
      </c>
      <c r="D334">
        <v>129</v>
      </c>
      <c r="E334">
        <v>154</v>
      </c>
    </row>
    <row r="335" spans="1:5" x14ac:dyDescent="0.25">
      <c r="A335" t="s">
        <v>299</v>
      </c>
      <c r="B335" t="s">
        <v>37</v>
      </c>
      <c r="C335" t="s">
        <v>13</v>
      </c>
      <c r="D335">
        <v>128</v>
      </c>
      <c r="E335">
        <v>151</v>
      </c>
    </row>
    <row r="336" spans="1:5" x14ac:dyDescent="0.25">
      <c r="A336" t="s">
        <v>299</v>
      </c>
      <c r="B336" t="s">
        <v>37</v>
      </c>
      <c r="C336" t="s">
        <v>14</v>
      </c>
      <c r="D336">
        <v>117</v>
      </c>
      <c r="E336">
        <v>134</v>
      </c>
    </row>
    <row r="337" spans="1:5" x14ac:dyDescent="0.25">
      <c r="A337" t="s">
        <v>299</v>
      </c>
      <c r="B337" t="s">
        <v>37</v>
      </c>
      <c r="C337" t="s">
        <v>15</v>
      </c>
      <c r="D337">
        <v>96</v>
      </c>
      <c r="E337">
        <v>107</v>
      </c>
    </row>
    <row r="338" spans="1:5" x14ac:dyDescent="0.25">
      <c r="A338" t="s">
        <v>299</v>
      </c>
      <c r="B338" t="s">
        <v>37</v>
      </c>
      <c r="C338" t="s">
        <v>16</v>
      </c>
      <c r="D338">
        <v>79</v>
      </c>
      <c r="E338">
        <v>87</v>
      </c>
    </row>
    <row r="339" spans="1:5" x14ac:dyDescent="0.25">
      <c r="A339" t="s">
        <v>299</v>
      </c>
      <c r="B339" t="s">
        <v>37</v>
      </c>
      <c r="C339" t="s">
        <v>17</v>
      </c>
      <c r="D339">
        <v>60</v>
      </c>
      <c r="E339">
        <v>64</v>
      </c>
    </row>
    <row r="340" spans="1:5" x14ac:dyDescent="0.25">
      <c r="A340" t="s">
        <v>299</v>
      </c>
      <c r="B340" t="s">
        <v>37</v>
      </c>
      <c r="C340" t="s">
        <v>18</v>
      </c>
      <c r="D340">
        <v>41</v>
      </c>
      <c r="E340">
        <v>44</v>
      </c>
    </row>
    <row r="341" spans="1:5" x14ac:dyDescent="0.25">
      <c r="A341" t="s">
        <v>299</v>
      </c>
      <c r="B341" t="s">
        <v>37</v>
      </c>
      <c r="C341" t="s">
        <v>19</v>
      </c>
      <c r="D341">
        <v>29</v>
      </c>
      <c r="E341">
        <v>30</v>
      </c>
    </row>
    <row r="342" spans="1:5" x14ac:dyDescent="0.25">
      <c r="A342" t="s">
        <v>299</v>
      </c>
      <c r="B342" t="s">
        <v>37</v>
      </c>
      <c r="C342" t="s">
        <v>20</v>
      </c>
      <c r="D342">
        <v>17</v>
      </c>
      <c r="E342">
        <v>20</v>
      </c>
    </row>
    <row r="343" spans="1:5" x14ac:dyDescent="0.25">
      <c r="A343" t="s">
        <v>299</v>
      </c>
      <c r="B343" t="s">
        <v>37</v>
      </c>
      <c r="C343" t="s">
        <v>21</v>
      </c>
      <c r="D343">
        <v>13</v>
      </c>
      <c r="E343">
        <v>15</v>
      </c>
    </row>
    <row r="344" spans="1:5" x14ac:dyDescent="0.25">
      <c r="A344" t="s">
        <v>299</v>
      </c>
      <c r="B344" t="s">
        <v>38</v>
      </c>
      <c r="C344" t="s">
        <v>300</v>
      </c>
      <c r="D344">
        <v>50</v>
      </c>
      <c r="E344">
        <v>45</v>
      </c>
    </row>
    <row r="345" spans="1:5" x14ac:dyDescent="0.25">
      <c r="A345" t="s">
        <v>299</v>
      </c>
      <c r="B345" t="s">
        <v>38</v>
      </c>
      <c r="C345" t="s">
        <v>4</v>
      </c>
      <c r="D345">
        <v>207</v>
      </c>
      <c r="E345">
        <v>187</v>
      </c>
    </row>
    <row r="346" spans="1:5" x14ac:dyDescent="0.25">
      <c r="A346" t="s">
        <v>299</v>
      </c>
      <c r="B346" t="s">
        <v>38</v>
      </c>
      <c r="C346" t="s">
        <v>5</v>
      </c>
      <c r="D346">
        <v>262</v>
      </c>
      <c r="E346">
        <v>231</v>
      </c>
    </row>
    <row r="347" spans="1:5" x14ac:dyDescent="0.25">
      <c r="A347" t="s">
        <v>299</v>
      </c>
      <c r="B347" t="s">
        <v>38</v>
      </c>
      <c r="C347" t="s">
        <v>6</v>
      </c>
      <c r="D347">
        <v>248</v>
      </c>
      <c r="E347">
        <v>221</v>
      </c>
    </row>
    <row r="348" spans="1:5" x14ac:dyDescent="0.25">
      <c r="A348" t="s">
        <v>299</v>
      </c>
      <c r="B348" t="s">
        <v>38</v>
      </c>
      <c r="C348" t="s">
        <v>7</v>
      </c>
      <c r="D348">
        <v>209</v>
      </c>
      <c r="E348">
        <v>192</v>
      </c>
    </row>
    <row r="349" spans="1:5" x14ac:dyDescent="0.25">
      <c r="A349" t="s">
        <v>299</v>
      </c>
      <c r="B349" t="s">
        <v>38</v>
      </c>
      <c r="C349" t="s">
        <v>8</v>
      </c>
      <c r="D349">
        <v>198</v>
      </c>
      <c r="E349">
        <v>188</v>
      </c>
    </row>
    <row r="350" spans="1:5" x14ac:dyDescent="0.25">
      <c r="A350" t="s">
        <v>299</v>
      </c>
      <c r="B350" t="s">
        <v>38</v>
      </c>
      <c r="C350" t="s">
        <v>9</v>
      </c>
      <c r="D350">
        <v>196</v>
      </c>
      <c r="E350">
        <v>201</v>
      </c>
    </row>
    <row r="351" spans="1:5" x14ac:dyDescent="0.25">
      <c r="A351" t="s">
        <v>299</v>
      </c>
      <c r="B351" t="s">
        <v>38</v>
      </c>
      <c r="C351" t="s">
        <v>10</v>
      </c>
      <c r="D351">
        <v>208</v>
      </c>
      <c r="E351">
        <v>215</v>
      </c>
    </row>
    <row r="352" spans="1:5" x14ac:dyDescent="0.25">
      <c r="A352" t="s">
        <v>299</v>
      </c>
      <c r="B352" t="s">
        <v>38</v>
      </c>
      <c r="C352" t="s">
        <v>11</v>
      </c>
      <c r="D352">
        <v>176</v>
      </c>
      <c r="E352">
        <v>198</v>
      </c>
    </row>
    <row r="353" spans="1:5" x14ac:dyDescent="0.25">
      <c r="A353" t="s">
        <v>299</v>
      </c>
      <c r="B353" t="s">
        <v>38</v>
      </c>
      <c r="C353" t="s">
        <v>12</v>
      </c>
      <c r="D353">
        <v>160</v>
      </c>
      <c r="E353">
        <v>191</v>
      </c>
    </row>
    <row r="354" spans="1:5" x14ac:dyDescent="0.25">
      <c r="A354" t="s">
        <v>299</v>
      </c>
      <c r="B354" t="s">
        <v>38</v>
      </c>
      <c r="C354" t="s">
        <v>13</v>
      </c>
      <c r="D354">
        <v>159</v>
      </c>
      <c r="E354">
        <v>188</v>
      </c>
    </row>
    <row r="355" spans="1:5" x14ac:dyDescent="0.25">
      <c r="A355" t="s">
        <v>299</v>
      </c>
      <c r="B355" t="s">
        <v>38</v>
      </c>
      <c r="C355" t="s">
        <v>14</v>
      </c>
      <c r="D355">
        <v>146</v>
      </c>
      <c r="E355">
        <v>166</v>
      </c>
    </row>
    <row r="356" spans="1:5" x14ac:dyDescent="0.25">
      <c r="A356" t="s">
        <v>299</v>
      </c>
      <c r="B356" t="s">
        <v>38</v>
      </c>
      <c r="C356" t="s">
        <v>15</v>
      </c>
      <c r="D356">
        <v>120</v>
      </c>
      <c r="E356">
        <v>133</v>
      </c>
    </row>
    <row r="357" spans="1:5" x14ac:dyDescent="0.25">
      <c r="A357" t="s">
        <v>299</v>
      </c>
      <c r="B357" t="s">
        <v>38</v>
      </c>
      <c r="C357" t="s">
        <v>16</v>
      </c>
      <c r="D357">
        <v>98</v>
      </c>
      <c r="E357">
        <v>108</v>
      </c>
    </row>
    <row r="358" spans="1:5" x14ac:dyDescent="0.25">
      <c r="A358" t="s">
        <v>299</v>
      </c>
      <c r="B358" t="s">
        <v>38</v>
      </c>
      <c r="C358" t="s">
        <v>17</v>
      </c>
      <c r="D358">
        <v>75</v>
      </c>
      <c r="E358">
        <v>79</v>
      </c>
    </row>
    <row r="359" spans="1:5" x14ac:dyDescent="0.25">
      <c r="A359" t="s">
        <v>299</v>
      </c>
      <c r="B359" t="s">
        <v>38</v>
      </c>
      <c r="C359" t="s">
        <v>18</v>
      </c>
      <c r="D359">
        <v>51</v>
      </c>
      <c r="E359">
        <v>54</v>
      </c>
    </row>
    <row r="360" spans="1:5" x14ac:dyDescent="0.25">
      <c r="A360" t="s">
        <v>299</v>
      </c>
      <c r="B360" t="s">
        <v>38</v>
      </c>
      <c r="C360" t="s">
        <v>19</v>
      </c>
      <c r="D360">
        <v>36</v>
      </c>
      <c r="E360">
        <v>38</v>
      </c>
    </row>
    <row r="361" spans="1:5" x14ac:dyDescent="0.25">
      <c r="A361" t="s">
        <v>299</v>
      </c>
      <c r="B361" t="s">
        <v>38</v>
      </c>
      <c r="C361" t="s">
        <v>20</v>
      </c>
      <c r="D361">
        <v>22</v>
      </c>
      <c r="E361">
        <v>25</v>
      </c>
    </row>
    <row r="362" spans="1:5" x14ac:dyDescent="0.25">
      <c r="A362" t="s">
        <v>299</v>
      </c>
      <c r="B362" t="s">
        <v>38</v>
      </c>
      <c r="C362" t="s">
        <v>21</v>
      </c>
      <c r="D362">
        <v>16</v>
      </c>
      <c r="E362">
        <v>19</v>
      </c>
    </row>
    <row r="363" spans="1:5" x14ac:dyDescent="0.25">
      <c r="A363" t="s">
        <v>299</v>
      </c>
      <c r="B363" t="s">
        <v>39</v>
      </c>
      <c r="C363" t="s">
        <v>300</v>
      </c>
      <c r="D363">
        <v>235</v>
      </c>
      <c r="E363">
        <v>210</v>
      </c>
    </row>
    <row r="364" spans="1:5" x14ac:dyDescent="0.25">
      <c r="A364" t="s">
        <v>299</v>
      </c>
      <c r="B364" t="s">
        <v>39</v>
      </c>
      <c r="C364" t="s">
        <v>4</v>
      </c>
      <c r="D364">
        <v>964</v>
      </c>
      <c r="E364">
        <v>870</v>
      </c>
    </row>
    <row r="365" spans="1:5" x14ac:dyDescent="0.25">
      <c r="A365" t="s">
        <v>299</v>
      </c>
      <c r="B365" t="s">
        <v>39</v>
      </c>
      <c r="C365" t="s">
        <v>5</v>
      </c>
      <c r="D365">
        <v>1223</v>
      </c>
      <c r="E365">
        <v>1075</v>
      </c>
    </row>
    <row r="366" spans="1:5" x14ac:dyDescent="0.25">
      <c r="A366" t="s">
        <v>299</v>
      </c>
      <c r="B366" t="s">
        <v>39</v>
      </c>
      <c r="C366" t="s">
        <v>6</v>
      </c>
      <c r="D366">
        <v>1157</v>
      </c>
      <c r="E366">
        <v>1031</v>
      </c>
    </row>
    <row r="367" spans="1:5" x14ac:dyDescent="0.25">
      <c r="A367" t="s">
        <v>299</v>
      </c>
      <c r="B367" t="s">
        <v>39</v>
      </c>
      <c r="C367" t="s">
        <v>7</v>
      </c>
      <c r="D367">
        <v>976</v>
      </c>
      <c r="E367">
        <v>898</v>
      </c>
    </row>
    <row r="368" spans="1:5" x14ac:dyDescent="0.25">
      <c r="A368" t="s">
        <v>299</v>
      </c>
      <c r="B368" t="s">
        <v>39</v>
      </c>
      <c r="C368" t="s">
        <v>8</v>
      </c>
      <c r="D368">
        <v>922</v>
      </c>
      <c r="E368">
        <v>876</v>
      </c>
    </row>
    <row r="369" spans="1:5" x14ac:dyDescent="0.25">
      <c r="A369" t="s">
        <v>299</v>
      </c>
      <c r="B369" t="s">
        <v>39</v>
      </c>
      <c r="C369" t="s">
        <v>9</v>
      </c>
      <c r="D369">
        <v>916</v>
      </c>
      <c r="E369">
        <v>937</v>
      </c>
    </row>
    <row r="370" spans="1:5" x14ac:dyDescent="0.25">
      <c r="A370" t="s">
        <v>299</v>
      </c>
      <c r="B370" t="s">
        <v>39</v>
      </c>
      <c r="C370" t="s">
        <v>10</v>
      </c>
      <c r="D370">
        <v>936</v>
      </c>
      <c r="E370">
        <v>972</v>
      </c>
    </row>
    <row r="371" spans="1:5" x14ac:dyDescent="0.25">
      <c r="A371" t="s">
        <v>299</v>
      </c>
      <c r="B371" t="s">
        <v>39</v>
      </c>
      <c r="C371" t="s">
        <v>11</v>
      </c>
      <c r="D371">
        <v>819</v>
      </c>
      <c r="E371">
        <v>925</v>
      </c>
    </row>
    <row r="372" spans="1:5" x14ac:dyDescent="0.25">
      <c r="A372" t="s">
        <v>299</v>
      </c>
      <c r="B372" t="s">
        <v>39</v>
      </c>
      <c r="C372" t="s">
        <v>12</v>
      </c>
      <c r="D372">
        <v>747</v>
      </c>
      <c r="E372">
        <v>892</v>
      </c>
    </row>
    <row r="373" spans="1:5" x14ac:dyDescent="0.25">
      <c r="A373" t="s">
        <v>299</v>
      </c>
      <c r="B373" t="s">
        <v>39</v>
      </c>
      <c r="C373" t="s">
        <v>13</v>
      </c>
      <c r="D373">
        <v>741</v>
      </c>
      <c r="E373">
        <v>876</v>
      </c>
    </row>
    <row r="374" spans="1:5" x14ac:dyDescent="0.25">
      <c r="A374" t="s">
        <v>299</v>
      </c>
      <c r="B374" t="s">
        <v>39</v>
      </c>
      <c r="C374" t="s">
        <v>14</v>
      </c>
      <c r="D374">
        <v>681</v>
      </c>
      <c r="E374">
        <v>776</v>
      </c>
    </row>
    <row r="375" spans="1:5" x14ac:dyDescent="0.25">
      <c r="A375" t="s">
        <v>299</v>
      </c>
      <c r="B375" t="s">
        <v>39</v>
      </c>
      <c r="C375" t="s">
        <v>15</v>
      </c>
      <c r="D375">
        <v>560</v>
      </c>
      <c r="E375">
        <v>621</v>
      </c>
    </row>
    <row r="376" spans="1:5" x14ac:dyDescent="0.25">
      <c r="A376" t="s">
        <v>299</v>
      </c>
      <c r="B376" t="s">
        <v>39</v>
      </c>
      <c r="C376" t="s">
        <v>16</v>
      </c>
      <c r="D376">
        <v>458</v>
      </c>
      <c r="E376">
        <v>504</v>
      </c>
    </row>
    <row r="377" spans="1:5" x14ac:dyDescent="0.25">
      <c r="A377" t="s">
        <v>299</v>
      </c>
      <c r="B377" t="s">
        <v>39</v>
      </c>
      <c r="C377" t="s">
        <v>17</v>
      </c>
      <c r="D377">
        <v>349</v>
      </c>
      <c r="E377">
        <v>371</v>
      </c>
    </row>
    <row r="378" spans="1:5" x14ac:dyDescent="0.25">
      <c r="A378" t="s">
        <v>299</v>
      </c>
      <c r="B378" t="s">
        <v>39</v>
      </c>
      <c r="C378" t="s">
        <v>18</v>
      </c>
      <c r="D378">
        <v>241</v>
      </c>
      <c r="E378">
        <v>255</v>
      </c>
    </row>
    <row r="379" spans="1:5" x14ac:dyDescent="0.25">
      <c r="A379" t="s">
        <v>299</v>
      </c>
      <c r="B379" t="s">
        <v>39</v>
      </c>
      <c r="C379" t="s">
        <v>19</v>
      </c>
      <c r="D379">
        <v>168</v>
      </c>
      <c r="E379">
        <v>177</v>
      </c>
    </row>
    <row r="380" spans="1:5" x14ac:dyDescent="0.25">
      <c r="A380" t="s">
        <v>299</v>
      </c>
      <c r="B380" t="s">
        <v>39</v>
      </c>
      <c r="C380" t="s">
        <v>20</v>
      </c>
      <c r="D380">
        <v>102</v>
      </c>
      <c r="E380">
        <v>116</v>
      </c>
    </row>
    <row r="381" spans="1:5" x14ac:dyDescent="0.25">
      <c r="A381" t="s">
        <v>299</v>
      </c>
      <c r="B381" t="s">
        <v>39</v>
      </c>
      <c r="C381" t="s">
        <v>21</v>
      </c>
      <c r="D381">
        <v>78</v>
      </c>
      <c r="E381">
        <v>88</v>
      </c>
    </row>
    <row r="382" spans="1:5" x14ac:dyDescent="0.25">
      <c r="A382" t="s">
        <v>299</v>
      </c>
      <c r="B382" t="s">
        <v>40</v>
      </c>
      <c r="C382" t="s">
        <v>300</v>
      </c>
      <c r="D382">
        <v>31</v>
      </c>
      <c r="E382">
        <v>28</v>
      </c>
    </row>
    <row r="383" spans="1:5" x14ac:dyDescent="0.25">
      <c r="A383" t="s">
        <v>299</v>
      </c>
      <c r="B383" t="s">
        <v>40</v>
      </c>
      <c r="C383" t="s">
        <v>4</v>
      </c>
      <c r="D383">
        <v>129</v>
      </c>
      <c r="E383">
        <v>116</v>
      </c>
    </row>
    <row r="384" spans="1:5" x14ac:dyDescent="0.25">
      <c r="A384" t="s">
        <v>299</v>
      </c>
      <c r="B384" t="s">
        <v>40</v>
      </c>
      <c r="C384" t="s">
        <v>5</v>
      </c>
      <c r="D384">
        <v>164</v>
      </c>
      <c r="E384">
        <v>144</v>
      </c>
    </row>
    <row r="385" spans="1:5" x14ac:dyDescent="0.25">
      <c r="A385" t="s">
        <v>299</v>
      </c>
      <c r="B385" t="s">
        <v>40</v>
      </c>
      <c r="C385" t="s">
        <v>6</v>
      </c>
      <c r="D385">
        <v>155</v>
      </c>
      <c r="E385">
        <v>138</v>
      </c>
    </row>
    <row r="386" spans="1:5" x14ac:dyDescent="0.25">
      <c r="A386" t="s">
        <v>299</v>
      </c>
      <c r="B386" t="s">
        <v>40</v>
      </c>
      <c r="C386" t="s">
        <v>7</v>
      </c>
      <c r="D386">
        <v>130</v>
      </c>
      <c r="E386">
        <v>120</v>
      </c>
    </row>
    <row r="387" spans="1:5" x14ac:dyDescent="0.25">
      <c r="A387" t="s">
        <v>299</v>
      </c>
      <c r="B387" t="s">
        <v>40</v>
      </c>
      <c r="C387" t="s">
        <v>8</v>
      </c>
      <c r="D387">
        <v>123</v>
      </c>
      <c r="E387">
        <v>117</v>
      </c>
    </row>
    <row r="388" spans="1:5" x14ac:dyDescent="0.25">
      <c r="A388" t="s">
        <v>299</v>
      </c>
      <c r="B388" t="s">
        <v>40</v>
      </c>
      <c r="C388" t="s">
        <v>9</v>
      </c>
      <c r="D388">
        <v>122</v>
      </c>
      <c r="E388">
        <v>125</v>
      </c>
    </row>
    <row r="389" spans="1:5" x14ac:dyDescent="0.25">
      <c r="A389" t="s">
        <v>299</v>
      </c>
      <c r="B389" t="s">
        <v>40</v>
      </c>
      <c r="C389" t="s">
        <v>10</v>
      </c>
      <c r="D389">
        <v>133</v>
      </c>
      <c r="E389">
        <v>138</v>
      </c>
    </row>
    <row r="390" spans="1:5" x14ac:dyDescent="0.25">
      <c r="A390" t="s">
        <v>299</v>
      </c>
      <c r="B390" t="s">
        <v>40</v>
      </c>
      <c r="C390" t="s">
        <v>11</v>
      </c>
      <c r="D390">
        <v>109</v>
      </c>
      <c r="E390">
        <v>124</v>
      </c>
    </row>
    <row r="391" spans="1:5" x14ac:dyDescent="0.25">
      <c r="A391" t="s">
        <v>299</v>
      </c>
      <c r="B391" t="s">
        <v>40</v>
      </c>
      <c r="C391" t="s">
        <v>12</v>
      </c>
      <c r="D391">
        <v>100</v>
      </c>
      <c r="E391">
        <v>119</v>
      </c>
    </row>
    <row r="392" spans="1:5" x14ac:dyDescent="0.25">
      <c r="A392" t="s">
        <v>299</v>
      </c>
      <c r="B392" t="s">
        <v>40</v>
      </c>
      <c r="C392" t="s">
        <v>13</v>
      </c>
      <c r="D392">
        <v>99</v>
      </c>
      <c r="E392">
        <v>117</v>
      </c>
    </row>
    <row r="393" spans="1:5" x14ac:dyDescent="0.25">
      <c r="A393" t="s">
        <v>299</v>
      </c>
      <c r="B393" t="s">
        <v>40</v>
      </c>
      <c r="C393" t="s">
        <v>14</v>
      </c>
      <c r="D393">
        <v>91</v>
      </c>
      <c r="E393">
        <v>104</v>
      </c>
    </row>
    <row r="394" spans="1:5" x14ac:dyDescent="0.25">
      <c r="A394" t="s">
        <v>299</v>
      </c>
      <c r="B394" t="s">
        <v>40</v>
      </c>
      <c r="C394" t="s">
        <v>15</v>
      </c>
      <c r="D394">
        <v>75</v>
      </c>
      <c r="E394">
        <v>83</v>
      </c>
    </row>
    <row r="395" spans="1:5" x14ac:dyDescent="0.25">
      <c r="A395" t="s">
        <v>299</v>
      </c>
      <c r="B395" t="s">
        <v>40</v>
      </c>
      <c r="C395" t="s">
        <v>16</v>
      </c>
      <c r="D395">
        <v>61</v>
      </c>
      <c r="E395">
        <v>67</v>
      </c>
    </row>
    <row r="396" spans="1:5" x14ac:dyDescent="0.25">
      <c r="A396" t="s">
        <v>299</v>
      </c>
      <c r="B396" t="s">
        <v>40</v>
      </c>
      <c r="C396" t="s">
        <v>17</v>
      </c>
      <c r="D396">
        <v>46</v>
      </c>
      <c r="E396">
        <v>49</v>
      </c>
    </row>
    <row r="397" spans="1:5" x14ac:dyDescent="0.25">
      <c r="A397" t="s">
        <v>299</v>
      </c>
      <c r="B397" t="s">
        <v>40</v>
      </c>
      <c r="C397" t="s">
        <v>18</v>
      </c>
      <c r="D397">
        <v>32</v>
      </c>
      <c r="E397">
        <v>34</v>
      </c>
    </row>
    <row r="398" spans="1:5" x14ac:dyDescent="0.25">
      <c r="A398" t="s">
        <v>299</v>
      </c>
      <c r="B398" t="s">
        <v>40</v>
      </c>
      <c r="C398" t="s">
        <v>19</v>
      </c>
      <c r="D398">
        <v>22</v>
      </c>
      <c r="E398">
        <v>23</v>
      </c>
    </row>
    <row r="399" spans="1:5" x14ac:dyDescent="0.25">
      <c r="A399" t="s">
        <v>299</v>
      </c>
      <c r="B399" t="s">
        <v>40</v>
      </c>
      <c r="C399" t="s">
        <v>20</v>
      </c>
      <c r="D399">
        <v>13</v>
      </c>
      <c r="E399">
        <v>15</v>
      </c>
    </row>
    <row r="400" spans="1:5" x14ac:dyDescent="0.25">
      <c r="A400" t="s">
        <v>299</v>
      </c>
      <c r="B400" t="s">
        <v>40</v>
      </c>
      <c r="C400" t="s">
        <v>21</v>
      </c>
      <c r="D400">
        <v>10</v>
      </c>
      <c r="E400">
        <v>11</v>
      </c>
    </row>
    <row r="401" spans="1:5" x14ac:dyDescent="0.25">
      <c r="A401" t="s">
        <v>299</v>
      </c>
      <c r="B401" t="s">
        <v>41</v>
      </c>
      <c r="C401" t="s">
        <v>300</v>
      </c>
      <c r="D401">
        <v>17</v>
      </c>
      <c r="E401">
        <v>15</v>
      </c>
    </row>
    <row r="402" spans="1:5" x14ac:dyDescent="0.25">
      <c r="A402" t="s">
        <v>299</v>
      </c>
      <c r="B402" t="s">
        <v>41</v>
      </c>
      <c r="C402" t="s">
        <v>4</v>
      </c>
      <c r="D402">
        <v>70</v>
      </c>
      <c r="E402">
        <v>63</v>
      </c>
    </row>
    <row r="403" spans="1:5" x14ac:dyDescent="0.25">
      <c r="A403" t="s">
        <v>299</v>
      </c>
      <c r="B403" t="s">
        <v>41</v>
      </c>
      <c r="C403" t="s">
        <v>5</v>
      </c>
      <c r="D403">
        <v>89</v>
      </c>
      <c r="E403">
        <v>78</v>
      </c>
    </row>
    <row r="404" spans="1:5" x14ac:dyDescent="0.25">
      <c r="A404" t="s">
        <v>299</v>
      </c>
      <c r="B404" t="s">
        <v>41</v>
      </c>
      <c r="C404" t="s">
        <v>6</v>
      </c>
      <c r="D404">
        <v>84</v>
      </c>
      <c r="E404">
        <v>75</v>
      </c>
    </row>
    <row r="405" spans="1:5" x14ac:dyDescent="0.25">
      <c r="A405" t="s">
        <v>299</v>
      </c>
      <c r="B405" t="s">
        <v>41</v>
      </c>
      <c r="C405" t="s">
        <v>7</v>
      </c>
      <c r="D405">
        <v>71</v>
      </c>
      <c r="E405">
        <v>65</v>
      </c>
    </row>
    <row r="406" spans="1:5" x14ac:dyDescent="0.25">
      <c r="A406" t="s">
        <v>299</v>
      </c>
      <c r="B406" t="s">
        <v>41</v>
      </c>
      <c r="C406" t="s">
        <v>8</v>
      </c>
      <c r="D406">
        <v>67</v>
      </c>
      <c r="E406">
        <v>64</v>
      </c>
    </row>
    <row r="407" spans="1:5" x14ac:dyDescent="0.25">
      <c r="A407" t="s">
        <v>299</v>
      </c>
      <c r="B407" t="s">
        <v>41</v>
      </c>
      <c r="C407" t="s">
        <v>9</v>
      </c>
      <c r="D407">
        <v>67</v>
      </c>
      <c r="E407">
        <v>68</v>
      </c>
    </row>
    <row r="408" spans="1:5" x14ac:dyDescent="0.25">
      <c r="A408" t="s">
        <v>299</v>
      </c>
      <c r="B408" t="s">
        <v>41</v>
      </c>
      <c r="C408" t="s">
        <v>10</v>
      </c>
      <c r="D408">
        <v>77</v>
      </c>
      <c r="E408">
        <v>81</v>
      </c>
    </row>
    <row r="409" spans="1:5" x14ac:dyDescent="0.25">
      <c r="A409" t="s">
        <v>299</v>
      </c>
      <c r="B409" t="s">
        <v>41</v>
      </c>
      <c r="C409" t="s">
        <v>11</v>
      </c>
      <c r="D409">
        <v>60</v>
      </c>
      <c r="E409">
        <v>67</v>
      </c>
    </row>
    <row r="410" spans="1:5" x14ac:dyDescent="0.25">
      <c r="A410" t="s">
        <v>299</v>
      </c>
      <c r="B410" t="s">
        <v>41</v>
      </c>
      <c r="C410" t="s">
        <v>12</v>
      </c>
      <c r="D410">
        <v>54</v>
      </c>
      <c r="E410">
        <v>65</v>
      </c>
    </row>
    <row r="411" spans="1:5" x14ac:dyDescent="0.25">
      <c r="A411" t="s">
        <v>299</v>
      </c>
      <c r="B411" t="s">
        <v>41</v>
      </c>
      <c r="C411" t="s">
        <v>13</v>
      </c>
      <c r="D411">
        <v>54</v>
      </c>
      <c r="E411">
        <v>64</v>
      </c>
    </row>
    <row r="412" spans="1:5" x14ac:dyDescent="0.25">
      <c r="A412" t="s">
        <v>299</v>
      </c>
      <c r="B412" t="s">
        <v>41</v>
      </c>
      <c r="C412" t="s">
        <v>14</v>
      </c>
      <c r="D412">
        <v>49</v>
      </c>
      <c r="E412">
        <v>56</v>
      </c>
    </row>
    <row r="413" spans="1:5" x14ac:dyDescent="0.25">
      <c r="A413" t="s">
        <v>299</v>
      </c>
      <c r="B413" t="s">
        <v>41</v>
      </c>
      <c r="C413" t="s">
        <v>15</v>
      </c>
      <c r="D413">
        <v>41</v>
      </c>
      <c r="E413">
        <v>45</v>
      </c>
    </row>
    <row r="414" spans="1:5" x14ac:dyDescent="0.25">
      <c r="A414" t="s">
        <v>299</v>
      </c>
      <c r="B414" t="s">
        <v>41</v>
      </c>
      <c r="C414" t="s">
        <v>16</v>
      </c>
      <c r="D414">
        <v>33</v>
      </c>
      <c r="E414">
        <v>36</v>
      </c>
    </row>
    <row r="415" spans="1:5" x14ac:dyDescent="0.25">
      <c r="A415" t="s">
        <v>299</v>
      </c>
      <c r="B415" t="s">
        <v>41</v>
      </c>
      <c r="C415" t="s">
        <v>17</v>
      </c>
      <c r="D415">
        <v>25</v>
      </c>
      <c r="E415">
        <v>27</v>
      </c>
    </row>
    <row r="416" spans="1:5" x14ac:dyDescent="0.25">
      <c r="A416" t="s">
        <v>299</v>
      </c>
      <c r="B416" t="s">
        <v>41</v>
      </c>
      <c r="C416" t="s">
        <v>18</v>
      </c>
      <c r="D416">
        <v>17</v>
      </c>
      <c r="E416">
        <v>18</v>
      </c>
    </row>
    <row r="417" spans="1:5" x14ac:dyDescent="0.25">
      <c r="A417" t="s">
        <v>299</v>
      </c>
      <c r="B417" t="s">
        <v>41</v>
      </c>
      <c r="C417" t="s">
        <v>19</v>
      </c>
      <c r="D417">
        <v>12</v>
      </c>
      <c r="E417">
        <v>13</v>
      </c>
    </row>
    <row r="418" spans="1:5" x14ac:dyDescent="0.25">
      <c r="A418" t="s">
        <v>299</v>
      </c>
      <c r="B418" t="s">
        <v>41</v>
      </c>
      <c r="C418" t="s">
        <v>20</v>
      </c>
      <c r="D418">
        <v>7</v>
      </c>
      <c r="E418">
        <v>8</v>
      </c>
    </row>
    <row r="419" spans="1:5" x14ac:dyDescent="0.25">
      <c r="A419" t="s">
        <v>299</v>
      </c>
      <c r="B419" t="s">
        <v>41</v>
      </c>
      <c r="C419" t="s">
        <v>21</v>
      </c>
      <c r="D419">
        <v>5</v>
      </c>
      <c r="E419">
        <v>6</v>
      </c>
    </row>
    <row r="420" spans="1:5" x14ac:dyDescent="0.25">
      <c r="A420" t="s">
        <v>299</v>
      </c>
      <c r="B420" t="s">
        <v>42</v>
      </c>
      <c r="C420" t="s">
        <v>300</v>
      </c>
      <c r="D420">
        <v>109</v>
      </c>
      <c r="E420">
        <v>97</v>
      </c>
    </row>
    <row r="421" spans="1:5" x14ac:dyDescent="0.25">
      <c r="A421" t="s">
        <v>299</v>
      </c>
      <c r="B421" t="s">
        <v>42</v>
      </c>
      <c r="C421" t="s">
        <v>4</v>
      </c>
      <c r="D421">
        <v>448</v>
      </c>
      <c r="E421">
        <v>404</v>
      </c>
    </row>
    <row r="422" spans="1:5" x14ac:dyDescent="0.25">
      <c r="A422" t="s">
        <v>299</v>
      </c>
      <c r="B422" t="s">
        <v>42</v>
      </c>
      <c r="C422" t="s">
        <v>5</v>
      </c>
      <c r="D422">
        <v>568</v>
      </c>
      <c r="E422">
        <v>499</v>
      </c>
    </row>
    <row r="423" spans="1:5" x14ac:dyDescent="0.25">
      <c r="A423" t="s">
        <v>299</v>
      </c>
      <c r="B423" t="s">
        <v>42</v>
      </c>
      <c r="C423" t="s">
        <v>6</v>
      </c>
      <c r="D423">
        <v>537</v>
      </c>
      <c r="E423">
        <v>479</v>
      </c>
    </row>
    <row r="424" spans="1:5" x14ac:dyDescent="0.25">
      <c r="A424" t="s">
        <v>299</v>
      </c>
      <c r="B424" t="s">
        <v>42</v>
      </c>
      <c r="C424" t="s">
        <v>7</v>
      </c>
      <c r="D424">
        <v>453</v>
      </c>
      <c r="E424">
        <v>417</v>
      </c>
    </row>
    <row r="425" spans="1:5" x14ac:dyDescent="0.25">
      <c r="A425" t="s">
        <v>299</v>
      </c>
      <c r="B425" t="s">
        <v>42</v>
      </c>
      <c r="C425" t="s">
        <v>8</v>
      </c>
      <c r="D425">
        <v>428</v>
      </c>
      <c r="E425">
        <v>406</v>
      </c>
    </row>
    <row r="426" spans="1:5" x14ac:dyDescent="0.25">
      <c r="A426" t="s">
        <v>299</v>
      </c>
      <c r="B426" t="s">
        <v>42</v>
      </c>
      <c r="C426" t="s">
        <v>9</v>
      </c>
      <c r="D426">
        <v>425</v>
      </c>
      <c r="E426">
        <v>435</v>
      </c>
    </row>
    <row r="427" spans="1:5" x14ac:dyDescent="0.25">
      <c r="A427" t="s">
        <v>299</v>
      </c>
      <c r="B427" t="s">
        <v>42</v>
      </c>
      <c r="C427" t="s">
        <v>10</v>
      </c>
      <c r="D427">
        <v>439</v>
      </c>
      <c r="E427">
        <v>456</v>
      </c>
    </row>
    <row r="428" spans="1:5" x14ac:dyDescent="0.25">
      <c r="A428" t="s">
        <v>299</v>
      </c>
      <c r="B428" t="s">
        <v>42</v>
      </c>
      <c r="C428" t="s">
        <v>11</v>
      </c>
      <c r="D428">
        <v>380</v>
      </c>
      <c r="E428">
        <v>430</v>
      </c>
    </row>
    <row r="429" spans="1:5" x14ac:dyDescent="0.25">
      <c r="A429" t="s">
        <v>299</v>
      </c>
      <c r="B429" t="s">
        <v>42</v>
      </c>
      <c r="C429" t="s">
        <v>12</v>
      </c>
      <c r="D429">
        <v>347</v>
      </c>
      <c r="E429">
        <v>414</v>
      </c>
    </row>
    <row r="430" spans="1:5" x14ac:dyDescent="0.25">
      <c r="A430" t="s">
        <v>299</v>
      </c>
      <c r="B430" t="s">
        <v>42</v>
      </c>
      <c r="C430" t="s">
        <v>13</v>
      </c>
      <c r="D430">
        <v>344</v>
      </c>
      <c r="E430">
        <v>406</v>
      </c>
    </row>
    <row r="431" spans="1:5" x14ac:dyDescent="0.25">
      <c r="A431" t="s">
        <v>299</v>
      </c>
      <c r="B431" t="s">
        <v>42</v>
      </c>
      <c r="C431" t="s">
        <v>14</v>
      </c>
      <c r="D431">
        <v>316</v>
      </c>
      <c r="E431">
        <v>360</v>
      </c>
    </row>
    <row r="432" spans="1:5" x14ac:dyDescent="0.25">
      <c r="A432" t="s">
        <v>299</v>
      </c>
      <c r="B432" t="s">
        <v>42</v>
      </c>
      <c r="C432" t="s">
        <v>15</v>
      </c>
      <c r="D432">
        <v>260</v>
      </c>
      <c r="E432">
        <v>288</v>
      </c>
    </row>
    <row r="433" spans="1:5" x14ac:dyDescent="0.25">
      <c r="A433" t="s">
        <v>299</v>
      </c>
      <c r="B433" t="s">
        <v>42</v>
      </c>
      <c r="C433" t="s">
        <v>16</v>
      </c>
      <c r="D433">
        <v>212</v>
      </c>
      <c r="E433">
        <v>234</v>
      </c>
    </row>
    <row r="434" spans="1:5" x14ac:dyDescent="0.25">
      <c r="A434" t="s">
        <v>299</v>
      </c>
      <c r="B434" t="s">
        <v>42</v>
      </c>
      <c r="C434" t="s">
        <v>17</v>
      </c>
      <c r="D434">
        <v>162</v>
      </c>
      <c r="E434">
        <v>172</v>
      </c>
    </row>
    <row r="435" spans="1:5" x14ac:dyDescent="0.25">
      <c r="A435" t="s">
        <v>299</v>
      </c>
      <c r="B435" t="s">
        <v>42</v>
      </c>
      <c r="C435" t="s">
        <v>18</v>
      </c>
      <c r="D435">
        <v>112</v>
      </c>
      <c r="E435">
        <v>118</v>
      </c>
    </row>
    <row r="436" spans="1:5" x14ac:dyDescent="0.25">
      <c r="A436" t="s">
        <v>299</v>
      </c>
      <c r="B436" t="s">
        <v>42</v>
      </c>
      <c r="C436" t="s">
        <v>19</v>
      </c>
      <c r="D436">
        <v>78</v>
      </c>
      <c r="E436">
        <v>82</v>
      </c>
    </row>
    <row r="437" spans="1:5" x14ac:dyDescent="0.25">
      <c r="A437" t="s">
        <v>299</v>
      </c>
      <c r="B437" t="s">
        <v>42</v>
      </c>
      <c r="C437" t="s">
        <v>20</v>
      </c>
      <c r="D437">
        <v>47</v>
      </c>
      <c r="E437">
        <v>54</v>
      </c>
    </row>
    <row r="438" spans="1:5" x14ac:dyDescent="0.25">
      <c r="A438" t="s">
        <v>299</v>
      </c>
      <c r="B438" t="s">
        <v>42</v>
      </c>
      <c r="C438" t="s">
        <v>21</v>
      </c>
      <c r="D438">
        <v>36</v>
      </c>
      <c r="E438">
        <v>41</v>
      </c>
    </row>
    <row r="439" spans="1:5" x14ac:dyDescent="0.25">
      <c r="A439" t="s">
        <v>299</v>
      </c>
      <c r="B439" t="s">
        <v>43</v>
      </c>
      <c r="C439" t="s">
        <v>300</v>
      </c>
      <c r="D439">
        <v>257</v>
      </c>
      <c r="E439">
        <v>230</v>
      </c>
    </row>
    <row r="440" spans="1:5" x14ac:dyDescent="0.25">
      <c r="A440" t="s">
        <v>299</v>
      </c>
      <c r="B440" t="s">
        <v>43</v>
      </c>
      <c r="C440" t="s">
        <v>4</v>
      </c>
      <c r="D440">
        <v>1056</v>
      </c>
      <c r="E440">
        <v>953</v>
      </c>
    </row>
    <row r="441" spans="1:5" x14ac:dyDescent="0.25">
      <c r="A441" t="s">
        <v>299</v>
      </c>
      <c r="B441" t="s">
        <v>43</v>
      </c>
      <c r="C441" t="s">
        <v>5</v>
      </c>
      <c r="D441">
        <v>1340</v>
      </c>
      <c r="E441">
        <v>1178</v>
      </c>
    </row>
    <row r="442" spans="1:5" x14ac:dyDescent="0.25">
      <c r="A442" t="s">
        <v>299</v>
      </c>
      <c r="B442" t="s">
        <v>43</v>
      </c>
      <c r="C442" t="s">
        <v>6</v>
      </c>
      <c r="D442">
        <v>1267</v>
      </c>
      <c r="E442">
        <v>1129</v>
      </c>
    </row>
    <row r="443" spans="1:5" x14ac:dyDescent="0.25">
      <c r="A443" t="s">
        <v>299</v>
      </c>
      <c r="B443" t="s">
        <v>43</v>
      </c>
      <c r="C443" t="s">
        <v>7</v>
      </c>
      <c r="D443">
        <v>1069</v>
      </c>
      <c r="E443">
        <v>983</v>
      </c>
    </row>
    <row r="444" spans="1:5" x14ac:dyDescent="0.25">
      <c r="A444" t="s">
        <v>299</v>
      </c>
      <c r="B444" t="s">
        <v>43</v>
      </c>
      <c r="C444" t="s">
        <v>8</v>
      </c>
      <c r="D444">
        <v>1010</v>
      </c>
      <c r="E444">
        <v>959</v>
      </c>
    </row>
    <row r="445" spans="1:5" x14ac:dyDescent="0.25">
      <c r="A445" t="s">
        <v>299</v>
      </c>
      <c r="B445" t="s">
        <v>43</v>
      </c>
      <c r="C445" t="s">
        <v>9</v>
      </c>
      <c r="D445">
        <v>1003</v>
      </c>
      <c r="E445">
        <v>1026</v>
      </c>
    </row>
    <row r="446" spans="1:5" x14ac:dyDescent="0.25">
      <c r="A446" t="s">
        <v>299</v>
      </c>
      <c r="B446" t="s">
        <v>43</v>
      </c>
      <c r="C446" t="s">
        <v>10</v>
      </c>
      <c r="D446">
        <v>1025</v>
      </c>
      <c r="E446">
        <v>1066</v>
      </c>
    </row>
    <row r="447" spans="1:5" x14ac:dyDescent="0.25">
      <c r="A447" t="s">
        <v>299</v>
      </c>
      <c r="B447" t="s">
        <v>43</v>
      </c>
      <c r="C447" t="s">
        <v>11</v>
      </c>
      <c r="D447">
        <v>897</v>
      </c>
      <c r="E447">
        <v>1014</v>
      </c>
    </row>
    <row r="448" spans="1:5" x14ac:dyDescent="0.25">
      <c r="A448" t="s">
        <v>299</v>
      </c>
      <c r="B448" t="s">
        <v>43</v>
      </c>
      <c r="C448" t="s">
        <v>12</v>
      </c>
      <c r="D448">
        <v>818</v>
      </c>
      <c r="E448">
        <v>977</v>
      </c>
    </row>
    <row r="449" spans="1:5" x14ac:dyDescent="0.25">
      <c r="A449" t="s">
        <v>299</v>
      </c>
      <c r="B449" t="s">
        <v>43</v>
      </c>
      <c r="C449" t="s">
        <v>13</v>
      </c>
      <c r="D449">
        <v>812</v>
      </c>
      <c r="E449">
        <v>959</v>
      </c>
    </row>
    <row r="450" spans="1:5" x14ac:dyDescent="0.25">
      <c r="A450" t="s">
        <v>299</v>
      </c>
      <c r="B450" t="s">
        <v>43</v>
      </c>
      <c r="C450" t="s">
        <v>14</v>
      </c>
      <c r="D450">
        <v>746</v>
      </c>
      <c r="E450">
        <v>850</v>
      </c>
    </row>
    <row r="451" spans="1:5" x14ac:dyDescent="0.25">
      <c r="A451" t="s">
        <v>299</v>
      </c>
      <c r="B451" t="s">
        <v>43</v>
      </c>
      <c r="C451" t="s">
        <v>15</v>
      </c>
      <c r="D451">
        <v>614</v>
      </c>
      <c r="E451">
        <v>680</v>
      </c>
    </row>
    <row r="452" spans="1:5" x14ac:dyDescent="0.25">
      <c r="A452" t="s">
        <v>299</v>
      </c>
      <c r="B452" t="s">
        <v>43</v>
      </c>
      <c r="C452" t="s">
        <v>16</v>
      </c>
      <c r="D452">
        <v>501</v>
      </c>
      <c r="E452">
        <v>552</v>
      </c>
    </row>
    <row r="453" spans="1:5" x14ac:dyDescent="0.25">
      <c r="A453" t="s">
        <v>299</v>
      </c>
      <c r="B453" t="s">
        <v>43</v>
      </c>
      <c r="C453" t="s">
        <v>17</v>
      </c>
      <c r="D453">
        <v>382</v>
      </c>
      <c r="E453">
        <v>406</v>
      </c>
    </row>
    <row r="454" spans="1:5" x14ac:dyDescent="0.25">
      <c r="A454" t="s">
        <v>299</v>
      </c>
      <c r="B454" t="s">
        <v>43</v>
      </c>
      <c r="C454" t="s">
        <v>18</v>
      </c>
      <c r="D454">
        <v>264</v>
      </c>
      <c r="E454">
        <v>279</v>
      </c>
    </row>
    <row r="455" spans="1:5" x14ac:dyDescent="0.25">
      <c r="A455" t="s">
        <v>299</v>
      </c>
      <c r="B455" t="s">
        <v>43</v>
      </c>
      <c r="C455" t="s">
        <v>19</v>
      </c>
      <c r="D455">
        <v>184</v>
      </c>
      <c r="E455">
        <v>194</v>
      </c>
    </row>
    <row r="456" spans="1:5" x14ac:dyDescent="0.25">
      <c r="A456" t="s">
        <v>299</v>
      </c>
      <c r="B456" t="s">
        <v>43</v>
      </c>
      <c r="C456" t="s">
        <v>20</v>
      </c>
      <c r="D456">
        <v>112</v>
      </c>
      <c r="E456">
        <v>127</v>
      </c>
    </row>
    <row r="457" spans="1:5" x14ac:dyDescent="0.25">
      <c r="A457" t="s">
        <v>299</v>
      </c>
      <c r="B457" t="s">
        <v>43</v>
      </c>
      <c r="C457" t="s">
        <v>21</v>
      </c>
      <c r="D457">
        <v>85</v>
      </c>
      <c r="E457">
        <v>97</v>
      </c>
    </row>
    <row r="458" spans="1:5" x14ac:dyDescent="0.25">
      <c r="A458" t="s">
        <v>299</v>
      </c>
      <c r="B458" t="s">
        <v>44</v>
      </c>
      <c r="C458" t="s">
        <v>300</v>
      </c>
      <c r="D458">
        <v>14</v>
      </c>
      <c r="E458">
        <v>12</v>
      </c>
    </row>
    <row r="459" spans="1:5" x14ac:dyDescent="0.25">
      <c r="A459" t="s">
        <v>299</v>
      </c>
      <c r="B459" t="s">
        <v>44</v>
      </c>
      <c r="C459" t="s">
        <v>4</v>
      </c>
      <c r="D459">
        <v>58</v>
      </c>
      <c r="E459">
        <v>52</v>
      </c>
    </row>
    <row r="460" spans="1:5" x14ac:dyDescent="0.25">
      <c r="A460" t="s">
        <v>299</v>
      </c>
      <c r="B460" t="s">
        <v>44</v>
      </c>
      <c r="C460" t="s">
        <v>5</v>
      </c>
      <c r="D460">
        <v>73</v>
      </c>
      <c r="E460">
        <v>65</v>
      </c>
    </row>
    <row r="461" spans="1:5" x14ac:dyDescent="0.25">
      <c r="A461" t="s">
        <v>299</v>
      </c>
      <c r="B461" t="s">
        <v>44</v>
      </c>
      <c r="C461" t="s">
        <v>6</v>
      </c>
      <c r="D461">
        <v>69</v>
      </c>
      <c r="E461">
        <v>62</v>
      </c>
    </row>
    <row r="462" spans="1:5" x14ac:dyDescent="0.25">
      <c r="A462" t="s">
        <v>299</v>
      </c>
      <c r="B462" t="s">
        <v>44</v>
      </c>
      <c r="C462" t="s">
        <v>7</v>
      </c>
      <c r="D462">
        <v>58</v>
      </c>
      <c r="E462">
        <v>54</v>
      </c>
    </row>
    <row r="463" spans="1:5" x14ac:dyDescent="0.25">
      <c r="A463" t="s">
        <v>299</v>
      </c>
      <c r="B463" t="s">
        <v>44</v>
      </c>
      <c r="C463" t="s">
        <v>8</v>
      </c>
      <c r="D463">
        <v>55</v>
      </c>
      <c r="E463">
        <v>52</v>
      </c>
    </row>
    <row r="464" spans="1:5" x14ac:dyDescent="0.25">
      <c r="A464" t="s">
        <v>299</v>
      </c>
      <c r="B464" t="s">
        <v>44</v>
      </c>
      <c r="C464" t="s">
        <v>9</v>
      </c>
      <c r="D464">
        <v>55</v>
      </c>
      <c r="E464">
        <v>56</v>
      </c>
    </row>
    <row r="465" spans="1:5" x14ac:dyDescent="0.25">
      <c r="A465" t="s">
        <v>299</v>
      </c>
      <c r="B465" t="s">
        <v>44</v>
      </c>
      <c r="C465" t="s">
        <v>10</v>
      </c>
      <c r="D465">
        <v>65</v>
      </c>
      <c r="E465">
        <v>69</v>
      </c>
    </row>
    <row r="466" spans="1:5" x14ac:dyDescent="0.25">
      <c r="A466" t="s">
        <v>299</v>
      </c>
      <c r="B466" t="s">
        <v>44</v>
      </c>
      <c r="C466" t="s">
        <v>11</v>
      </c>
      <c r="D466">
        <v>49</v>
      </c>
      <c r="E466">
        <v>55</v>
      </c>
    </row>
    <row r="467" spans="1:5" x14ac:dyDescent="0.25">
      <c r="A467" t="s">
        <v>299</v>
      </c>
      <c r="B467" t="s">
        <v>44</v>
      </c>
      <c r="C467" t="s">
        <v>12</v>
      </c>
      <c r="D467">
        <v>45</v>
      </c>
      <c r="E467">
        <v>53</v>
      </c>
    </row>
    <row r="468" spans="1:5" x14ac:dyDescent="0.25">
      <c r="A468" t="s">
        <v>299</v>
      </c>
      <c r="B468" t="s">
        <v>44</v>
      </c>
      <c r="C468" t="s">
        <v>13</v>
      </c>
      <c r="D468">
        <v>44</v>
      </c>
      <c r="E468">
        <v>52</v>
      </c>
    </row>
    <row r="469" spans="1:5" x14ac:dyDescent="0.25">
      <c r="A469" t="s">
        <v>299</v>
      </c>
      <c r="B469" t="s">
        <v>44</v>
      </c>
      <c r="C469" t="s">
        <v>14</v>
      </c>
      <c r="D469">
        <v>41</v>
      </c>
      <c r="E469">
        <v>46</v>
      </c>
    </row>
    <row r="470" spans="1:5" x14ac:dyDescent="0.25">
      <c r="A470" t="s">
        <v>299</v>
      </c>
      <c r="B470" t="s">
        <v>44</v>
      </c>
      <c r="C470" t="s">
        <v>15</v>
      </c>
      <c r="D470">
        <v>33</v>
      </c>
      <c r="E470">
        <v>37</v>
      </c>
    </row>
    <row r="471" spans="1:5" x14ac:dyDescent="0.25">
      <c r="A471" t="s">
        <v>299</v>
      </c>
      <c r="B471" t="s">
        <v>44</v>
      </c>
      <c r="C471" t="s">
        <v>16</v>
      </c>
      <c r="D471">
        <v>27</v>
      </c>
      <c r="E471">
        <v>30</v>
      </c>
    </row>
    <row r="472" spans="1:5" x14ac:dyDescent="0.25">
      <c r="A472" t="s">
        <v>299</v>
      </c>
      <c r="B472" t="s">
        <v>44</v>
      </c>
      <c r="C472" t="s">
        <v>17</v>
      </c>
      <c r="D472">
        <v>21</v>
      </c>
      <c r="E472">
        <v>22</v>
      </c>
    </row>
    <row r="473" spans="1:5" x14ac:dyDescent="0.25">
      <c r="A473" t="s">
        <v>299</v>
      </c>
      <c r="B473" t="s">
        <v>44</v>
      </c>
      <c r="C473" t="s">
        <v>18</v>
      </c>
      <c r="D473">
        <v>14</v>
      </c>
      <c r="E473">
        <v>15</v>
      </c>
    </row>
    <row r="474" spans="1:5" x14ac:dyDescent="0.25">
      <c r="A474" t="s">
        <v>299</v>
      </c>
      <c r="B474" t="s">
        <v>44</v>
      </c>
      <c r="C474" t="s">
        <v>19</v>
      </c>
      <c r="D474">
        <v>10</v>
      </c>
      <c r="E474">
        <v>10</v>
      </c>
    </row>
    <row r="475" spans="1:5" x14ac:dyDescent="0.25">
      <c r="A475" t="s">
        <v>299</v>
      </c>
      <c r="B475" t="s">
        <v>44</v>
      </c>
      <c r="C475" t="s">
        <v>20</v>
      </c>
      <c r="D475">
        <v>6</v>
      </c>
      <c r="E475">
        <v>7</v>
      </c>
    </row>
    <row r="476" spans="1:5" x14ac:dyDescent="0.25">
      <c r="A476" t="s">
        <v>299</v>
      </c>
      <c r="B476" t="s">
        <v>44</v>
      </c>
      <c r="C476" t="s">
        <v>21</v>
      </c>
      <c r="D476">
        <v>4</v>
      </c>
      <c r="E476">
        <v>5</v>
      </c>
    </row>
    <row r="477" spans="1:5" x14ac:dyDescent="0.25">
      <c r="A477" t="s">
        <v>299</v>
      </c>
      <c r="B477" t="s">
        <v>45</v>
      </c>
      <c r="C477" t="s">
        <v>300</v>
      </c>
      <c r="D477">
        <v>12</v>
      </c>
      <c r="E477">
        <v>11</v>
      </c>
    </row>
    <row r="478" spans="1:5" x14ac:dyDescent="0.25">
      <c r="A478" t="s">
        <v>299</v>
      </c>
      <c r="B478" t="s">
        <v>45</v>
      </c>
      <c r="C478" t="s">
        <v>4</v>
      </c>
      <c r="D478">
        <v>51</v>
      </c>
      <c r="E478">
        <v>46</v>
      </c>
    </row>
    <row r="479" spans="1:5" x14ac:dyDescent="0.25">
      <c r="A479" t="s">
        <v>299</v>
      </c>
      <c r="B479" t="s">
        <v>45</v>
      </c>
      <c r="C479" t="s">
        <v>5</v>
      </c>
      <c r="D479">
        <v>64</v>
      </c>
      <c r="E479">
        <v>57</v>
      </c>
    </row>
    <row r="480" spans="1:5" x14ac:dyDescent="0.25">
      <c r="A480" t="s">
        <v>299</v>
      </c>
      <c r="B480" t="s">
        <v>45</v>
      </c>
      <c r="C480" t="s">
        <v>6</v>
      </c>
      <c r="D480">
        <v>61</v>
      </c>
      <c r="E480">
        <v>54</v>
      </c>
    </row>
    <row r="481" spans="1:5" x14ac:dyDescent="0.25">
      <c r="A481" t="s">
        <v>299</v>
      </c>
      <c r="B481" t="s">
        <v>45</v>
      </c>
      <c r="C481" t="s">
        <v>7</v>
      </c>
      <c r="D481">
        <v>51</v>
      </c>
      <c r="E481">
        <v>47</v>
      </c>
    </row>
    <row r="482" spans="1:5" x14ac:dyDescent="0.25">
      <c r="A482" t="s">
        <v>299</v>
      </c>
      <c r="B482" t="s">
        <v>45</v>
      </c>
      <c r="C482" t="s">
        <v>8</v>
      </c>
      <c r="D482">
        <v>48</v>
      </c>
      <c r="E482">
        <v>46</v>
      </c>
    </row>
    <row r="483" spans="1:5" x14ac:dyDescent="0.25">
      <c r="A483" t="s">
        <v>299</v>
      </c>
      <c r="B483" t="s">
        <v>45</v>
      </c>
      <c r="C483" t="s">
        <v>9</v>
      </c>
      <c r="D483">
        <v>48</v>
      </c>
      <c r="E483">
        <v>49</v>
      </c>
    </row>
    <row r="484" spans="1:5" x14ac:dyDescent="0.25">
      <c r="A484" t="s">
        <v>299</v>
      </c>
      <c r="B484" t="s">
        <v>45</v>
      </c>
      <c r="C484" t="s">
        <v>10</v>
      </c>
      <c r="D484">
        <v>58</v>
      </c>
      <c r="E484">
        <v>59</v>
      </c>
    </row>
    <row r="485" spans="1:5" x14ac:dyDescent="0.25">
      <c r="A485" t="s">
        <v>299</v>
      </c>
      <c r="B485" t="s">
        <v>45</v>
      </c>
      <c r="C485" t="s">
        <v>11</v>
      </c>
      <c r="D485">
        <v>43</v>
      </c>
      <c r="E485">
        <v>49</v>
      </c>
    </row>
    <row r="486" spans="1:5" x14ac:dyDescent="0.25">
      <c r="A486" t="s">
        <v>299</v>
      </c>
      <c r="B486" t="s">
        <v>45</v>
      </c>
      <c r="C486" t="s">
        <v>12</v>
      </c>
      <c r="D486">
        <v>39</v>
      </c>
      <c r="E486">
        <v>47</v>
      </c>
    </row>
    <row r="487" spans="1:5" x14ac:dyDescent="0.25">
      <c r="A487" t="s">
        <v>299</v>
      </c>
      <c r="B487" t="s">
        <v>45</v>
      </c>
      <c r="C487" t="s">
        <v>13</v>
      </c>
      <c r="D487">
        <v>39</v>
      </c>
      <c r="E487">
        <v>46</v>
      </c>
    </row>
    <row r="488" spans="1:5" x14ac:dyDescent="0.25">
      <c r="A488" t="s">
        <v>299</v>
      </c>
      <c r="B488" t="s">
        <v>45</v>
      </c>
      <c r="C488" t="s">
        <v>14</v>
      </c>
      <c r="D488">
        <v>36</v>
      </c>
      <c r="E488">
        <v>41</v>
      </c>
    </row>
    <row r="489" spans="1:5" x14ac:dyDescent="0.25">
      <c r="A489" t="s">
        <v>299</v>
      </c>
      <c r="B489" t="s">
        <v>45</v>
      </c>
      <c r="C489" t="s">
        <v>15</v>
      </c>
      <c r="D489">
        <v>29</v>
      </c>
      <c r="E489">
        <v>32</v>
      </c>
    </row>
    <row r="490" spans="1:5" x14ac:dyDescent="0.25">
      <c r="A490" t="s">
        <v>299</v>
      </c>
      <c r="B490" t="s">
        <v>45</v>
      </c>
      <c r="C490" t="s">
        <v>16</v>
      </c>
      <c r="D490">
        <v>24</v>
      </c>
      <c r="E490">
        <v>26</v>
      </c>
    </row>
    <row r="491" spans="1:5" x14ac:dyDescent="0.25">
      <c r="A491" t="s">
        <v>299</v>
      </c>
      <c r="B491" t="s">
        <v>45</v>
      </c>
      <c r="C491" t="s">
        <v>17</v>
      </c>
      <c r="D491">
        <v>18</v>
      </c>
      <c r="E491">
        <v>19</v>
      </c>
    </row>
    <row r="492" spans="1:5" x14ac:dyDescent="0.25">
      <c r="A492" t="s">
        <v>299</v>
      </c>
      <c r="B492" t="s">
        <v>45</v>
      </c>
      <c r="C492" t="s">
        <v>18</v>
      </c>
      <c r="D492">
        <v>12</v>
      </c>
      <c r="E492">
        <v>13</v>
      </c>
    </row>
    <row r="493" spans="1:5" x14ac:dyDescent="0.25">
      <c r="A493" t="s">
        <v>299</v>
      </c>
      <c r="B493" t="s">
        <v>45</v>
      </c>
      <c r="C493" t="s">
        <v>19</v>
      </c>
      <c r="D493">
        <v>8</v>
      </c>
      <c r="E493">
        <v>9</v>
      </c>
    </row>
    <row r="494" spans="1:5" x14ac:dyDescent="0.25">
      <c r="A494" t="s">
        <v>299</v>
      </c>
      <c r="B494" t="s">
        <v>45</v>
      </c>
      <c r="C494" t="s">
        <v>20</v>
      </c>
      <c r="D494">
        <v>5</v>
      </c>
      <c r="E494">
        <v>6</v>
      </c>
    </row>
    <row r="495" spans="1:5" x14ac:dyDescent="0.25">
      <c r="A495" t="s">
        <v>299</v>
      </c>
      <c r="B495" t="s">
        <v>45</v>
      </c>
      <c r="C495" t="s">
        <v>21</v>
      </c>
      <c r="D495">
        <v>4</v>
      </c>
      <c r="E495">
        <v>4</v>
      </c>
    </row>
    <row r="496" spans="1:5" x14ac:dyDescent="0.25">
      <c r="A496" t="s">
        <v>299</v>
      </c>
      <c r="B496" t="s">
        <v>46</v>
      </c>
      <c r="C496" t="s">
        <v>300</v>
      </c>
      <c r="D496">
        <v>84</v>
      </c>
      <c r="E496">
        <v>76</v>
      </c>
    </row>
    <row r="497" spans="1:5" x14ac:dyDescent="0.25">
      <c r="A497" t="s">
        <v>299</v>
      </c>
      <c r="B497" t="s">
        <v>46</v>
      </c>
      <c r="C497" t="s">
        <v>4</v>
      </c>
      <c r="D497">
        <v>347</v>
      </c>
      <c r="E497">
        <v>314</v>
      </c>
    </row>
    <row r="498" spans="1:5" x14ac:dyDescent="0.25">
      <c r="A498" t="s">
        <v>299</v>
      </c>
      <c r="B498" t="s">
        <v>46</v>
      </c>
      <c r="C498" t="s">
        <v>5</v>
      </c>
      <c r="D498">
        <v>441</v>
      </c>
      <c r="E498">
        <v>388</v>
      </c>
    </row>
    <row r="499" spans="1:5" x14ac:dyDescent="0.25">
      <c r="A499" t="s">
        <v>299</v>
      </c>
      <c r="B499" t="s">
        <v>46</v>
      </c>
      <c r="C499" t="s">
        <v>6</v>
      </c>
      <c r="D499">
        <v>417</v>
      </c>
      <c r="E499">
        <v>372</v>
      </c>
    </row>
    <row r="500" spans="1:5" x14ac:dyDescent="0.25">
      <c r="A500" t="s">
        <v>299</v>
      </c>
      <c r="B500" t="s">
        <v>46</v>
      </c>
      <c r="C500" t="s">
        <v>7</v>
      </c>
      <c r="D500">
        <v>352</v>
      </c>
      <c r="E500">
        <v>324</v>
      </c>
    </row>
    <row r="501" spans="1:5" x14ac:dyDescent="0.25">
      <c r="A501" t="s">
        <v>299</v>
      </c>
      <c r="B501" t="s">
        <v>46</v>
      </c>
      <c r="C501" t="s">
        <v>8</v>
      </c>
      <c r="D501">
        <v>332</v>
      </c>
      <c r="E501">
        <v>316</v>
      </c>
    </row>
    <row r="502" spans="1:5" x14ac:dyDescent="0.25">
      <c r="A502" t="s">
        <v>299</v>
      </c>
      <c r="B502" t="s">
        <v>46</v>
      </c>
      <c r="C502" t="s">
        <v>9</v>
      </c>
      <c r="D502">
        <v>330</v>
      </c>
      <c r="E502">
        <v>338</v>
      </c>
    </row>
    <row r="503" spans="1:5" x14ac:dyDescent="0.25">
      <c r="A503" t="s">
        <v>299</v>
      </c>
      <c r="B503" t="s">
        <v>46</v>
      </c>
      <c r="C503" t="s">
        <v>10</v>
      </c>
      <c r="D503">
        <v>346</v>
      </c>
      <c r="E503">
        <v>348</v>
      </c>
    </row>
    <row r="504" spans="1:5" x14ac:dyDescent="0.25">
      <c r="A504" t="s">
        <v>299</v>
      </c>
      <c r="B504" t="s">
        <v>46</v>
      </c>
      <c r="C504" t="s">
        <v>11</v>
      </c>
      <c r="D504">
        <v>295</v>
      </c>
      <c r="E504">
        <v>334</v>
      </c>
    </row>
    <row r="505" spans="1:5" x14ac:dyDescent="0.25">
      <c r="A505" t="s">
        <v>299</v>
      </c>
      <c r="B505" t="s">
        <v>46</v>
      </c>
      <c r="C505" t="s">
        <v>12</v>
      </c>
      <c r="D505">
        <v>269</v>
      </c>
      <c r="E505">
        <v>322</v>
      </c>
    </row>
    <row r="506" spans="1:5" x14ac:dyDescent="0.25">
      <c r="A506" t="s">
        <v>299</v>
      </c>
      <c r="B506" t="s">
        <v>46</v>
      </c>
      <c r="C506" t="s">
        <v>13</v>
      </c>
      <c r="D506">
        <v>267</v>
      </c>
      <c r="E506">
        <v>316</v>
      </c>
    </row>
    <row r="507" spans="1:5" x14ac:dyDescent="0.25">
      <c r="A507" t="s">
        <v>299</v>
      </c>
      <c r="B507" t="s">
        <v>46</v>
      </c>
      <c r="C507" t="s">
        <v>14</v>
      </c>
      <c r="D507">
        <v>245</v>
      </c>
      <c r="E507">
        <v>280</v>
      </c>
    </row>
    <row r="508" spans="1:5" x14ac:dyDescent="0.25">
      <c r="A508" t="s">
        <v>299</v>
      </c>
      <c r="B508" t="s">
        <v>46</v>
      </c>
      <c r="C508" t="s">
        <v>15</v>
      </c>
      <c r="D508">
        <v>202</v>
      </c>
      <c r="E508">
        <v>224</v>
      </c>
    </row>
    <row r="509" spans="1:5" x14ac:dyDescent="0.25">
      <c r="A509" t="s">
        <v>299</v>
      </c>
      <c r="B509" t="s">
        <v>46</v>
      </c>
      <c r="C509" t="s">
        <v>16</v>
      </c>
      <c r="D509">
        <v>165</v>
      </c>
      <c r="E509">
        <v>182</v>
      </c>
    </row>
    <row r="510" spans="1:5" x14ac:dyDescent="0.25">
      <c r="A510" t="s">
        <v>299</v>
      </c>
      <c r="B510" t="s">
        <v>46</v>
      </c>
      <c r="C510" t="s">
        <v>17</v>
      </c>
      <c r="D510">
        <v>126</v>
      </c>
      <c r="E510">
        <v>134</v>
      </c>
    </row>
    <row r="511" spans="1:5" x14ac:dyDescent="0.25">
      <c r="A511" t="s">
        <v>299</v>
      </c>
      <c r="B511" t="s">
        <v>46</v>
      </c>
      <c r="C511" t="s">
        <v>18</v>
      </c>
      <c r="D511">
        <v>86</v>
      </c>
      <c r="E511">
        <v>92</v>
      </c>
    </row>
    <row r="512" spans="1:5" x14ac:dyDescent="0.25">
      <c r="A512" t="s">
        <v>299</v>
      </c>
      <c r="B512" t="s">
        <v>46</v>
      </c>
      <c r="C512" t="s">
        <v>19</v>
      </c>
      <c r="D512">
        <v>60</v>
      </c>
      <c r="E512">
        <v>64</v>
      </c>
    </row>
    <row r="513" spans="1:5" x14ac:dyDescent="0.25">
      <c r="A513" t="s">
        <v>299</v>
      </c>
      <c r="B513" t="s">
        <v>46</v>
      </c>
      <c r="C513" t="s">
        <v>20</v>
      </c>
      <c r="D513">
        <v>36</v>
      </c>
      <c r="E513">
        <v>42</v>
      </c>
    </row>
    <row r="514" spans="1:5" x14ac:dyDescent="0.25">
      <c r="A514" t="s">
        <v>299</v>
      </c>
      <c r="B514" t="s">
        <v>46</v>
      </c>
      <c r="C514" t="s">
        <v>21</v>
      </c>
      <c r="D514">
        <v>28</v>
      </c>
      <c r="E514">
        <v>32</v>
      </c>
    </row>
    <row r="515" spans="1:5" x14ac:dyDescent="0.25">
      <c r="A515" t="s">
        <v>299</v>
      </c>
      <c r="B515" t="s">
        <v>47</v>
      </c>
      <c r="C515" t="s">
        <v>300</v>
      </c>
      <c r="D515">
        <v>316</v>
      </c>
      <c r="E515">
        <v>283</v>
      </c>
    </row>
    <row r="516" spans="1:5" x14ac:dyDescent="0.25">
      <c r="A516" t="s">
        <v>299</v>
      </c>
      <c r="B516" t="s">
        <v>47</v>
      </c>
      <c r="C516" t="s">
        <v>4</v>
      </c>
      <c r="D516">
        <v>1297</v>
      </c>
      <c r="E516">
        <v>1171</v>
      </c>
    </row>
    <row r="517" spans="1:5" x14ac:dyDescent="0.25">
      <c r="A517" t="s">
        <v>299</v>
      </c>
      <c r="B517" t="s">
        <v>47</v>
      </c>
      <c r="C517" t="s">
        <v>5</v>
      </c>
      <c r="D517">
        <v>1646</v>
      </c>
      <c r="E517">
        <v>1447</v>
      </c>
    </row>
    <row r="518" spans="1:5" x14ac:dyDescent="0.25">
      <c r="A518" t="s">
        <v>299</v>
      </c>
      <c r="B518" t="s">
        <v>47</v>
      </c>
      <c r="C518" t="s">
        <v>6</v>
      </c>
      <c r="D518">
        <v>1557</v>
      </c>
      <c r="E518">
        <v>1387</v>
      </c>
    </row>
    <row r="519" spans="1:5" x14ac:dyDescent="0.25">
      <c r="A519" t="s">
        <v>299</v>
      </c>
      <c r="B519" t="s">
        <v>47</v>
      </c>
      <c r="C519" t="s">
        <v>7</v>
      </c>
      <c r="D519">
        <v>1314</v>
      </c>
      <c r="E519">
        <v>1208</v>
      </c>
    </row>
    <row r="520" spans="1:5" x14ac:dyDescent="0.25">
      <c r="A520" t="s">
        <v>299</v>
      </c>
      <c r="B520" t="s">
        <v>47</v>
      </c>
      <c r="C520" t="s">
        <v>8</v>
      </c>
      <c r="D520">
        <v>1241</v>
      </c>
      <c r="E520">
        <v>1178</v>
      </c>
    </row>
    <row r="521" spans="1:5" x14ac:dyDescent="0.25">
      <c r="A521" t="s">
        <v>299</v>
      </c>
      <c r="B521" t="s">
        <v>47</v>
      </c>
      <c r="C521" t="s">
        <v>9</v>
      </c>
      <c r="D521">
        <v>1233</v>
      </c>
      <c r="E521">
        <v>1261</v>
      </c>
    </row>
    <row r="522" spans="1:5" x14ac:dyDescent="0.25">
      <c r="A522" t="s">
        <v>299</v>
      </c>
      <c r="B522" t="s">
        <v>47</v>
      </c>
      <c r="C522" t="s">
        <v>10</v>
      </c>
      <c r="D522">
        <v>1258</v>
      </c>
      <c r="E522">
        <v>1309</v>
      </c>
    </row>
    <row r="523" spans="1:5" x14ac:dyDescent="0.25">
      <c r="A523" t="s">
        <v>299</v>
      </c>
      <c r="B523" t="s">
        <v>47</v>
      </c>
      <c r="C523" t="s">
        <v>11</v>
      </c>
      <c r="D523">
        <v>1103</v>
      </c>
      <c r="E523">
        <v>1246</v>
      </c>
    </row>
    <row r="524" spans="1:5" x14ac:dyDescent="0.25">
      <c r="A524" t="s">
        <v>299</v>
      </c>
      <c r="B524" t="s">
        <v>47</v>
      </c>
      <c r="C524" t="s">
        <v>12</v>
      </c>
      <c r="D524">
        <v>1005</v>
      </c>
      <c r="E524">
        <v>1201</v>
      </c>
    </row>
    <row r="525" spans="1:5" x14ac:dyDescent="0.25">
      <c r="A525" t="s">
        <v>299</v>
      </c>
      <c r="B525" t="s">
        <v>47</v>
      </c>
      <c r="C525" t="s">
        <v>13</v>
      </c>
      <c r="D525">
        <v>997</v>
      </c>
      <c r="E525">
        <v>1178</v>
      </c>
    </row>
    <row r="526" spans="1:5" x14ac:dyDescent="0.25">
      <c r="A526" t="s">
        <v>299</v>
      </c>
      <c r="B526" t="s">
        <v>47</v>
      </c>
      <c r="C526" t="s">
        <v>14</v>
      </c>
      <c r="D526">
        <v>916</v>
      </c>
      <c r="E526">
        <v>1044</v>
      </c>
    </row>
    <row r="527" spans="1:5" x14ac:dyDescent="0.25">
      <c r="A527" t="s">
        <v>299</v>
      </c>
      <c r="B527" t="s">
        <v>47</v>
      </c>
      <c r="C527" t="s">
        <v>15</v>
      </c>
      <c r="D527">
        <v>754</v>
      </c>
      <c r="E527">
        <v>835</v>
      </c>
    </row>
    <row r="528" spans="1:5" x14ac:dyDescent="0.25">
      <c r="A528" t="s">
        <v>299</v>
      </c>
      <c r="B528" t="s">
        <v>47</v>
      </c>
      <c r="C528" t="s">
        <v>16</v>
      </c>
      <c r="D528">
        <v>616</v>
      </c>
      <c r="E528">
        <v>679</v>
      </c>
    </row>
    <row r="529" spans="1:5" x14ac:dyDescent="0.25">
      <c r="A529" t="s">
        <v>299</v>
      </c>
      <c r="B529" t="s">
        <v>47</v>
      </c>
      <c r="C529" t="s">
        <v>17</v>
      </c>
      <c r="D529">
        <v>470</v>
      </c>
      <c r="E529">
        <v>499</v>
      </c>
    </row>
    <row r="530" spans="1:5" x14ac:dyDescent="0.25">
      <c r="A530" t="s">
        <v>299</v>
      </c>
      <c r="B530" t="s">
        <v>47</v>
      </c>
      <c r="C530" t="s">
        <v>18</v>
      </c>
      <c r="D530">
        <v>324</v>
      </c>
      <c r="E530">
        <v>343</v>
      </c>
    </row>
    <row r="531" spans="1:5" x14ac:dyDescent="0.25">
      <c r="A531" t="s">
        <v>299</v>
      </c>
      <c r="B531" t="s">
        <v>47</v>
      </c>
      <c r="C531" t="s">
        <v>19</v>
      </c>
      <c r="D531">
        <v>227</v>
      </c>
      <c r="E531">
        <v>238</v>
      </c>
    </row>
    <row r="532" spans="1:5" x14ac:dyDescent="0.25">
      <c r="A532" t="s">
        <v>299</v>
      </c>
      <c r="B532" t="s">
        <v>47</v>
      </c>
      <c r="C532" t="s">
        <v>20</v>
      </c>
      <c r="D532">
        <v>137</v>
      </c>
      <c r="E532">
        <v>156</v>
      </c>
    </row>
    <row r="533" spans="1:5" x14ac:dyDescent="0.25">
      <c r="A533" t="s">
        <v>299</v>
      </c>
      <c r="B533" t="s">
        <v>47</v>
      </c>
      <c r="C533" t="s">
        <v>21</v>
      </c>
      <c r="D533">
        <v>105</v>
      </c>
      <c r="E533">
        <v>119</v>
      </c>
    </row>
    <row r="534" spans="1:5" x14ac:dyDescent="0.25">
      <c r="A534" t="s">
        <v>299</v>
      </c>
      <c r="B534" t="s">
        <v>48</v>
      </c>
      <c r="C534" t="s">
        <v>300</v>
      </c>
      <c r="D534">
        <v>203</v>
      </c>
      <c r="E534">
        <v>181</v>
      </c>
    </row>
    <row r="535" spans="1:5" x14ac:dyDescent="0.25">
      <c r="A535" t="s">
        <v>299</v>
      </c>
      <c r="B535" t="s">
        <v>48</v>
      </c>
      <c r="C535" t="s">
        <v>4</v>
      </c>
      <c r="D535">
        <v>832</v>
      </c>
      <c r="E535">
        <v>751</v>
      </c>
    </row>
    <row r="536" spans="1:5" x14ac:dyDescent="0.25">
      <c r="A536" t="s">
        <v>299</v>
      </c>
      <c r="B536" t="s">
        <v>48</v>
      </c>
      <c r="C536" t="s">
        <v>5</v>
      </c>
      <c r="D536">
        <v>1056</v>
      </c>
      <c r="E536">
        <v>928</v>
      </c>
    </row>
    <row r="537" spans="1:5" x14ac:dyDescent="0.25">
      <c r="A537" t="s">
        <v>299</v>
      </c>
      <c r="B537" t="s">
        <v>48</v>
      </c>
      <c r="C537" t="s">
        <v>6</v>
      </c>
      <c r="D537">
        <v>999</v>
      </c>
      <c r="E537">
        <v>890</v>
      </c>
    </row>
    <row r="538" spans="1:5" x14ac:dyDescent="0.25">
      <c r="A538" t="s">
        <v>299</v>
      </c>
      <c r="B538" t="s">
        <v>48</v>
      </c>
      <c r="C538" t="s">
        <v>7</v>
      </c>
      <c r="D538">
        <v>843</v>
      </c>
      <c r="E538">
        <v>775</v>
      </c>
    </row>
    <row r="539" spans="1:5" x14ac:dyDescent="0.25">
      <c r="A539" t="s">
        <v>299</v>
      </c>
      <c r="B539" t="s">
        <v>48</v>
      </c>
      <c r="C539" t="s">
        <v>8</v>
      </c>
      <c r="D539">
        <v>796</v>
      </c>
      <c r="E539">
        <v>756</v>
      </c>
    </row>
    <row r="540" spans="1:5" x14ac:dyDescent="0.25">
      <c r="A540" t="s">
        <v>299</v>
      </c>
      <c r="B540" t="s">
        <v>48</v>
      </c>
      <c r="C540" t="s">
        <v>9</v>
      </c>
      <c r="D540">
        <v>791</v>
      </c>
      <c r="E540">
        <v>809</v>
      </c>
    </row>
    <row r="541" spans="1:5" x14ac:dyDescent="0.25">
      <c r="A541" t="s">
        <v>299</v>
      </c>
      <c r="B541" t="s">
        <v>48</v>
      </c>
      <c r="C541" t="s">
        <v>10</v>
      </c>
      <c r="D541">
        <v>811</v>
      </c>
      <c r="E541">
        <v>842</v>
      </c>
    </row>
    <row r="542" spans="1:5" x14ac:dyDescent="0.25">
      <c r="A542" t="s">
        <v>299</v>
      </c>
      <c r="B542" t="s">
        <v>48</v>
      </c>
      <c r="C542" t="s">
        <v>11</v>
      </c>
      <c r="D542">
        <v>707</v>
      </c>
      <c r="E542">
        <v>799</v>
      </c>
    </row>
    <row r="543" spans="1:5" x14ac:dyDescent="0.25">
      <c r="A543" t="s">
        <v>299</v>
      </c>
      <c r="B543" t="s">
        <v>48</v>
      </c>
      <c r="C543" t="s">
        <v>12</v>
      </c>
      <c r="D543">
        <v>645</v>
      </c>
      <c r="E543">
        <v>770</v>
      </c>
    </row>
    <row r="544" spans="1:5" x14ac:dyDescent="0.25">
      <c r="A544" t="s">
        <v>299</v>
      </c>
      <c r="B544" t="s">
        <v>48</v>
      </c>
      <c r="C544" t="s">
        <v>13</v>
      </c>
      <c r="D544">
        <v>640</v>
      </c>
      <c r="E544">
        <v>756</v>
      </c>
    </row>
    <row r="545" spans="1:5" x14ac:dyDescent="0.25">
      <c r="A545" t="s">
        <v>299</v>
      </c>
      <c r="B545" t="s">
        <v>48</v>
      </c>
      <c r="C545" t="s">
        <v>14</v>
      </c>
      <c r="D545">
        <v>588</v>
      </c>
      <c r="E545">
        <v>670</v>
      </c>
    </row>
    <row r="546" spans="1:5" x14ac:dyDescent="0.25">
      <c r="A546" t="s">
        <v>299</v>
      </c>
      <c r="B546" t="s">
        <v>48</v>
      </c>
      <c r="C546" t="s">
        <v>15</v>
      </c>
      <c r="D546">
        <v>484</v>
      </c>
      <c r="E546">
        <v>536</v>
      </c>
    </row>
    <row r="547" spans="1:5" x14ac:dyDescent="0.25">
      <c r="A547" t="s">
        <v>299</v>
      </c>
      <c r="B547" t="s">
        <v>48</v>
      </c>
      <c r="C547" t="s">
        <v>16</v>
      </c>
      <c r="D547">
        <v>395</v>
      </c>
      <c r="E547">
        <v>435</v>
      </c>
    </row>
    <row r="548" spans="1:5" x14ac:dyDescent="0.25">
      <c r="A548" t="s">
        <v>299</v>
      </c>
      <c r="B548" t="s">
        <v>48</v>
      </c>
      <c r="C548" t="s">
        <v>17</v>
      </c>
      <c r="D548">
        <v>301</v>
      </c>
      <c r="E548">
        <v>320</v>
      </c>
    </row>
    <row r="549" spans="1:5" x14ac:dyDescent="0.25">
      <c r="A549" t="s">
        <v>299</v>
      </c>
      <c r="B549" t="s">
        <v>48</v>
      </c>
      <c r="C549" t="s">
        <v>18</v>
      </c>
      <c r="D549">
        <v>208</v>
      </c>
      <c r="E549">
        <v>220</v>
      </c>
    </row>
    <row r="550" spans="1:5" x14ac:dyDescent="0.25">
      <c r="A550" t="s">
        <v>299</v>
      </c>
      <c r="B550" t="s">
        <v>48</v>
      </c>
      <c r="C550" t="s">
        <v>19</v>
      </c>
      <c r="D550">
        <v>145</v>
      </c>
      <c r="E550">
        <v>153</v>
      </c>
    </row>
    <row r="551" spans="1:5" x14ac:dyDescent="0.25">
      <c r="A551" t="s">
        <v>299</v>
      </c>
      <c r="B551" t="s">
        <v>48</v>
      </c>
      <c r="C551" t="s">
        <v>20</v>
      </c>
      <c r="D551">
        <v>88</v>
      </c>
      <c r="E551">
        <v>100</v>
      </c>
    </row>
    <row r="552" spans="1:5" x14ac:dyDescent="0.25">
      <c r="A552" t="s">
        <v>299</v>
      </c>
      <c r="B552" t="s">
        <v>48</v>
      </c>
      <c r="C552" t="s">
        <v>21</v>
      </c>
      <c r="D552">
        <v>67</v>
      </c>
      <c r="E552">
        <v>76</v>
      </c>
    </row>
    <row r="553" spans="1:5" x14ac:dyDescent="0.25">
      <c r="A553" t="s">
        <v>299</v>
      </c>
      <c r="B553" t="s">
        <v>49</v>
      </c>
      <c r="C553" t="s">
        <v>300</v>
      </c>
      <c r="D553">
        <v>22</v>
      </c>
      <c r="E553">
        <v>20</v>
      </c>
    </row>
    <row r="554" spans="1:5" x14ac:dyDescent="0.25">
      <c r="A554" t="s">
        <v>299</v>
      </c>
      <c r="B554" t="s">
        <v>49</v>
      </c>
      <c r="C554" t="s">
        <v>4</v>
      </c>
      <c r="D554">
        <v>93</v>
      </c>
      <c r="E554">
        <v>84</v>
      </c>
    </row>
    <row r="555" spans="1:5" x14ac:dyDescent="0.25">
      <c r="A555" t="s">
        <v>299</v>
      </c>
      <c r="B555" t="s">
        <v>49</v>
      </c>
      <c r="C555" t="s">
        <v>5</v>
      </c>
      <c r="D555">
        <v>118</v>
      </c>
      <c r="E555">
        <v>104</v>
      </c>
    </row>
    <row r="556" spans="1:5" x14ac:dyDescent="0.25">
      <c r="A556" t="s">
        <v>299</v>
      </c>
      <c r="B556" t="s">
        <v>49</v>
      </c>
      <c r="C556" t="s">
        <v>6</v>
      </c>
      <c r="D556">
        <v>112</v>
      </c>
      <c r="E556">
        <v>100</v>
      </c>
    </row>
    <row r="557" spans="1:5" x14ac:dyDescent="0.25">
      <c r="A557" t="s">
        <v>299</v>
      </c>
      <c r="B557" t="s">
        <v>49</v>
      </c>
      <c r="C557" t="s">
        <v>7</v>
      </c>
      <c r="D557">
        <v>94</v>
      </c>
      <c r="E557">
        <v>87</v>
      </c>
    </row>
    <row r="558" spans="1:5" x14ac:dyDescent="0.25">
      <c r="A558" t="s">
        <v>299</v>
      </c>
      <c r="B558" t="s">
        <v>49</v>
      </c>
      <c r="C558" t="s">
        <v>8</v>
      </c>
      <c r="D558">
        <v>89</v>
      </c>
      <c r="E558">
        <v>85</v>
      </c>
    </row>
    <row r="559" spans="1:5" x14ac:dyDescent="0.25">
      <c r="A559" t="s">
        <v>299</v>
      </c>
      <c r="B559" t="s">
        <v>49</v>
      </c>
      <c r="C559" t="s">
        <v>9</v>
      </c>
      <c r="D559">
        <v>88</v>
      </c>
      <c r="E559">
        <v>90</v>
      </c>
    </row>
    <row r="560" spans="1:5" x14ac:dyDescent="0.25">
      <c r="A560" t="s">
        <v>299</v>
      </c>
      <c r="B560" t="s">
        <v>49</v>
      </c>
      <c r="C560" t="s">
        <v>10</v>
      </c>
      <c r="D560">
        <v>101</v>
      </c>
      <c r="E560">
        <v>101</v>
      </c>
    </row>
    <row r="561" spans="1:5" x14ac:dyDescent="0.25">
      <c r="A561" t="s">
        <v>299</v>
      </c>
      <c r="B561" t="s">
        <v>49</v>
      </c>
      <c r="C561" t="s">
        <v>11</v>
      </c>
      <c r="D561">
        <v>79</v>
      </c>
      <c r="E561">
        <v>89</v>
      </c>
    </row>
    <row r="562" spans="1:5" x14ac:dyDescent="0.25">
      <c r="A562" t="s">
        <v>299</v>
      </c>
      <c r="B562" t="s">
        <v>49</v>
      </c>
      <c r="C562" t="s">
        <v>12</v>
      </c>
      <c r="D562">
        <v>72</v>
      </c>
      <c r="E562">
        <v>86</v>
      </c>
    </row>
    <row r="563" spans="1:5" x14ac:dyDescent="0.25">
      <c r="A563" t="s">
        <v>299</v>
      </c>
      <c r="B563" t="s">
        <v>49</v>
      </c>
      <c r="C563" t="s">
        <v>13</v>
      </c>
      <c r="D563">
        <v>71</v>
      </c>
      <c r="E563">
        <v>85</v>
      </c>
    </row>
    <row r="564" spans="1:5" x14ac:dyDescent="0.25">
      <c r="A564" t="s">
        <v>299</v>
      </c>
      <c r="B564" t="s">
        <v>49</v>
      </c>
      <c r="C564" t="s">
        <v>14</v>
      </c>
      <c r="D564">
        <v>66</v>
      </c>
      <c r="E564">
        <v>75</v>
      </c>
    </row>
    <row r="565" spans="1:5" x14ac:dyDescent="0.25">
      <c r="A565" t="s">
        <v>299</v>
      </c>
      <c r="B565" t="s">
        <v>49</v>
      </c>
      <c r="C565" t="s">
        <v>15</v>
      </c>
      <c r="D565">
        <v>54</v>
      </c>
      <c r="E565">
        <v>60</v>
      </c>
    </row>
    <row r="566" spans="1:5" x14ac:dyDescent="0.25">
      <c r="A566" t="s">
        <v>299</v>
      </c>
      <c r="B566" t="s">
        <v>49</v>
      </c>
      <c r="C566" t="s">
        <v>16</v>
      </c>
      <c r="D566">
        <v>44</v>
      </c>
      <c r="E566">
        <v>48</v>
      </c>
    </row>
    <row r="567" spans="1:5" x14ac:dyDescent="0.25">
      <c r="A567" t="s">
        <v>299</v>
      </c>
      <c r="B567" t="s">
        <v>49</v>
      </c>
      <c r="C567" t="s">
        <v>17</v>
      </c>
      <c r="D567">
        <v>33</v>
      </c>
      <c r="E567">
        <v>36</v>
      </c>
    </row>
    <row r="568" spans="1:5" x14ac:dyDescent="0.25">
      <c r="A568" t="s">
        <v>299</v>
      </c>
      <c r="B568" t="s">
        <v>49</v>
      </c>
      <c r="C568" t="s">
        <v>18</v>
      </c>
      <c r="D568">
        <v>23</v>
      </c>
      <c r="E568">
        <v>24</v>
      </c>
    </row>
    <row r="569" spans="1:5" x14ac:dyDescent="0.25">
      <c r="A569" t="s">
        <v>299</v>
      </c>
      <c r="B569" t="s">
        <v>49</v>
      </c>
      <c r="C569" t="s">
        <v>19</v>
      </c>
      <c r="D569">
        <v>16</v>
      </c>
      <c r="E569">
        <v>17</v>
      </c>
    </row>
    <row r="570" spans="1:5" x14ac:dyDescent="0.25">
      <c r="A570" t="s">
        <v>299</v>
      </c>
      <c r="B570" t="s">
        <v>49</v>
      </c>
      <c r="C570" t="s">
        <v>20</v>
      </c>
      <c r="D570">
        <v>9</v>
      </c>
      <c r="E570">
        <v>11</v>
      </c>
    </row>
    <row r="571" spans="1:5" x14ac:dyDescent="0.25">
      <c r="A571" t="s">
        <v>299</v>
      </c>
      <c r="B571" t="s">
        <v>49</v>
      </c>
      <c r="C571" t="s">
        <v>21</v>
      </c>
      <c r="D571">
        <v>7</v>
      </c>
      <c r="E571">
        <v>8</v>
      </c>
    </row>
    <row r="572" spans="1:5" x14ac:dyDescent="0.25">
      <c r="A572" t="s">
        <v>299</v>
      </c>
      <c r="B572" t="s">
        <v>50</v>
      </c>
      <c r="C572" t="s">
        <v>300</v>
      </c>
      <c r="D572">
        <v>382</v>
      </c>
      <c r="E572">
        <v>343</v>
      </c>
    </row>
    <row r="573" spans="1:5" x14ac:dyDescent="0.25">
      <c r="A573" t="s">
        <v>299</v>
      </c>
      <c r="B573" t="s">
        <v>50</v>
      </c>
      <c r="C573" t="s">
        <v>4</v>
      </c>
      <c r="D573">
        <v>1570</v>
      </c>
      <c r="E573">
        <v>1417</v>
      </c>
    </row>
    <row r="574" spans="1:5" x14ac:dyDescent="0.25">
      <c r="A574" t="s">
        <v>299</v>
      </c>
      <c r="B574" t="s">
        <v>50</v>
      </c>
      <c r="C574" t="s">
        <v>5</v>
      </c>
      <c r="D574">
        <v>1992</v>
      </c>
      <c r="E574">
        <v>1751</v>
      </c>
    </row>
    <row r="575" spans="1:5" x14ac:dyDescent="0.25">
      <c r="A575" t="s">
        <v>299</v>
      </c>
      <c r="B575" t="s">
        <v>50</v>
      </c>
      <c r="C575" t="s">
        <v>6</v>
      </c>
      <c r="D575">
        <v>1884</v>
      </c>
      <c r="E575">
        <v>1679</v>
      </c>
    </row>
    <row r="576" spans="1:5" x14ac:dyDescent="0.25">
      <c r="A576" t="s">
        <v>299</v>
      </c>
      <c r="B576" t="s">
        <v>50</v>
      </c>
      <c r="C576" t="s">
        <v>7</v>
      </c>
      <c r="D576">
        <v>1590</v>
      </c>
      <c r="E576">
        <v>1462</v>
      </c>
    </row>
    <row r="577" spans="1:5" x14ac:dyDescent="0.25">
      <c r="A577" t="s">
        <v>299</v>
      </c>
      <c r="B577" t="s">
        <v>50</v>
      </c>
      <c r="C577" t="s">
        <v>8</v>
      </c>
      <c r="D577">
        <v>1501</v>
      </c>
      <c r="E577">
        <v>1426</v>
      </c>
    </row>
    <row r="578" spans="1:5" x14ac:dyDescent="0.25">
      <c r="A578" t="s">
        <v>299</v>
      </c>
      <c r="B578" t="s">
        <v>50</v>
      </c>
      <c r="C578" t="s">
        <v>9</v>
      </c>
      <c r="D578">
        <v>1492</v>
      </c>
      <c r="E578">
        <v>1526</v>
      </c>
    </row>
    <row r="579" spans="1:5" x14ac:dyDescent="0.25">
      <c r="A579" t="s">
        <v>299</v>
      </c>
      <c r="B579" t="s">
        <v>50</v>
      </c>
      <c r="C579" t="s">
        <v>10</v>
      </c>
      <c r="D579">
        <v>1522</v>
      </c>
      <c r="E579">
        <v>1582</v>
      </c>
    </row>
    <row r="580" spans="1:5" x14ac:dyDescent="0.25">
      <c r="A580" t="s">
        <v>299</v>
      </c>
      <c r="B580" t="s">
        <v>50</v>
      </c>
      <c r="C580" t="s">
        <v>11</v>
      </c>
      <c r="D580">
        <v>1335</v>
      </c>
      <c r="E580">
        <v>1507</v>
      </c>
    </row>
    <row r="581" spans="1:5" x14ac:dyDescent="0.25">
      <c r="A581" t="s">
        <v>299</v>
      </c>
      <c r="B581" t="s">
        <v>50</v>
      </c>
      <c r="C581" t="s">
        <v>12</v>
      </c>
      <c r="D581">
        <v>1217</v>
      </c>
      <c r="E581">
        <v>1453</v>
      </c>
    </row>
    <row r="582" spans="1:5" x14ac:dyDescent="0.25">
      <c r="A582" t="s">
        <v>299</v>
      </c>
      <c r="B582" t="s">
        <v>50</v>
      </c>
      <c r="C582" t="s">
        <v>13</v>
      </c>
      <c r="D582">
        <v>1207</v>
      </c>
      <c r="E582">
        <v>1426</v>
      </c>
    </row>
    <row r="583" spans="1:5" x14ac:dyDescent="0.25">
      <c r="A583" t="s">
        <v>299</v>
      </c>
      <c r="B583" t="s">
        <v>50</v>
      </c>
      <c r="C583" t="s">
        <v>14</v>
      </c>
      <c r="D583">
        <v>1109</v>
      </c>
      <c r="E583">
        <v>1264</v>
      </c>
    </row>
    <row r="584" spans="1:5" x14ac:dyDescent="0.25">
      <c r="A584" t="s">
        <v>299</v>
      </c>
      <c r="B584" t="s">
        <v>50</v>
      </c>
      <c r="C584" t="s">
        <v>15</v>
      </c>
      <c r="D584">
        <v>912</v>
      </c>
      <c r="E584">
        <v>1011</v>
      </c>
    </row>
    <row r="585" spans="1:5" x14ac:dyDescent="0.25">
      <c r="A585" t="s">
        <v>299</v>
      </c>
      <c r="B585" t="s">
        <v>50</v>
      </c>
      <c r="C585" t="s">
        <v>16</v>
      </c>
      <c r="D585">
        <v>746</v>
      </c>
      <c r="E585">
        <v>821</v>
      </c>
    </row>
    <row r="586" spans="1:5" x14ac:dyDescent="0.25">
      <c r="A586" t="s">
        <v>299</v>
      </c>
      <c r="B586" t="s">
        <v>50</v>
      </c>
      <c r="C586" t="s">
        <v>17</v>
      </c>
      <c r="D586">
        <v>569</v>
      </c>
      <c r="E586">
        <v>604</v>
      </c>
    </row>
    <row r="587" spans="1:5" x14ac:dyDescent="0.25">
      <c r="A587" t="s">
        <v>299</v>
      </c>
      <c r="B587" t="s">
        <v>50</v>
      </c>
      <c r="C587" t="s">
        <v>18</v>
      </c>
      <c r="D587">
        <v>392</v>
      </c>
      <c r="E587">
        <v>415</v>
      </c>
    </row>
    <row r="588" spans="1:5" x14ac:dyDescent="0.25">
      <c r="A588" t="s">
        <v>299</v>
      </c>
      <c r="B588" t="s">
        <v>50</v>
      </c>
      <c r="C588" t="s">
        <v>19</v>
      </c>
      <c r="D588">
        <v>274</v>
      </c>
      <c r="E588">
        <v>288</v>
      </c>
    </row>
    <row r="589" spans="1:5" x14ac:dyDescent="0.25">
      <c r="A589" t="s">
        <v>299</v>
      </c>
      <c r="B589" t="s">
        <v>50</v>
      </c>
      <c r="C589" t="s">
        <v>20</v>
      </c>
      <c r="D589">
        <v>166</v>
      </c>
      <c r="E589">
        <v>189</v>
      </c>
    </row>
    <row r="590" spans="1:5" x14ac:dyDescent="0.25">
      <c r="A590" t="s">
        <v>299</v>
      </c>
      <c r="B590" t="s">
        <v>50</v>
      </c>
      <c r="C590" t="s">
        <v>21</v>
      </c>
      <c r="D590">
        <v>127</v>
      </c>
      <c r="E590">
        <v>144</v>
      </c>
    </row>
    <row r="591" spans="1:5" x14ac:dyDescent="0.25">
      <c r="A591" t="s">
        <v>299</v>
      </c>
      <c r="B591" t="s">
        <v>51</v>
      </c>
      <c r="C591" t="s">
        <v>300</v>
      </c>
      <c r="D591">
        <v>51</v>
      </c>
      <c r="E591">
        <v>45</v>
      </c>
    </row>
    <row r="592" spans="1:5" x14ac:dyDescent="0.25">
      <c r="A592" t="s">
        <v>299</v>
      </c>
      <c r="B592" t="s">
        <v>51</v>
      </c>
      <c r="C592" t="s">
        <v>4</v>
      </c>
      <c r="D592">
        <v>209</v>
      </c>
      <c r="E592">
        <v>189</v>
      </c>
    </row>
    <row r="593" spans="1:5" x14ac:dyDescent="0.25">
      <c r="A593" t="s">
        <v>299</v>
      </c>
      <c r="B593" t="s">
        <v>51</v>
      </c>
      <c r="C593" t="s">
        <v>5</v>
      </c>
      <c r="D593">
        <v>266</v>
      </c>
      <c r="E593">
        <v>234</v>
      </c>
    </row>
    <row r="594" spans="1:5" x14ac:dyDescent="0.25">
      <c r="A594" t="s">
        <v>299</v>
      </c>
      <c r="B594" t="s">
        <v>51</v>
      </c>
      <c r="C594" t="s">
        <v>6</v>
      </c>
      <c r="D594">
        <v>251</v>
      </c>
      <c r="E594">
        <v>224</v>
      </c>
    </row>
    <row r="595" spans="1:5" x14ac:dyDescent="0.25">
      <c r="A595" t="s">
        <v>299</v>
      </c>
      <c r="B595" t="s">
        <v>51</v>
      </c>
      <c r="C595" t="s">
        <v>7</v>
      </c>
      <c r="D595">
        <v>212</v>
      </c>
      <c r="E595">
        <v>195</v>
      </c>
    </row>
    <row r="596" spans="1:5" x14ac:dyDescent="0.25">
      <c r="A596" t="s">
        <v>299</v>
      </c>
      <c r="B596" t="s">
        <v>51</v>
      </c>
      <c r="C596" t="s">
        <v>8</v>
      </c>
      <c r="D596">
        <v>200</v>
      </c>
      <c r="E596">
        <v>190</v>
      </c>
    </row>
    <row r="597" spans="1:5" x14ac:dyDescent="0.25">
      <c r="A597" t="s">
        <v>299</v>
      </c>
      <c r="B597" t="s">
        <v>51</v>
      </c>
      <c r="C597" t="s">
        <v>9</v>
      </c>
      <c r="D597">
        <v>199</v>
      </c>
      <c r="E597">
        <v>203</v>
      </c>
    </row>
    <row r="598" spans="1:5" x14ac:dyDescent="0.25">
      <c r="A598" t="s">
        <v>299</v>
      </c>
      <c r="B598" t="s">
        <v>51</v>
      </c>
      <c r="C598" t="s">
        <v>10</v>
      </c>
      <c r="D598">
        <v>210</v>
      </c>
      <c r="E598">
        <v>220</v>
      </c>
    </row>
    <row r="599" spans="1:5" x14ac:dyDescent="0.25">
      <c r="A599" t="s">
        <v>299</v>
      </c>
      <c r="B599" t="s">
        <v>51</v>
      </c>
      <c r="C599" t="s">
        <v>11</v>
      </c>
      <c r="D599">
        <v>178</v>
      </c>
      <c r="E599">
        <v>201</v>
      </c>
    </row>
    <row r="600" spans="1:5" x14ac:dyDescent="0.25">
      <c r="A600" t="s">
        <v>299</v>
      </c>
      <c r="B600" t="s">
        <v>51</v>
      </c>
      <c r="C600" t="s">
        <v>12</v>
      </c>
      <c r="D600">
        <v>162</v>
      </c>
      <c r="E600">
        <v>194</v>
      </c>
    </row>
    <row r="601" spans="1:5" x14ac:dyDescent="0.25">
      <c r="A601" t="s">
        <v>299</v>
      </c>
      <c r="B601" t="s">
        <v>51</v>
      </c>
      <c r="C601" t="s">
        <v>13</v>
      </c>
      <c r="D601">
        <v>161</v>
      </c>
      <c r="E601">
        <v>190</v>
      </c>
    </row>
    <row r="602" spans="1:5" x14ac:dyDescent="0.25">
      <c r="A602" t="s">
        <v>299</v>
      </c>
      <c r="B602" t="s">
        <v>51</v>
      </c>
      <c r="C602" t="s">
        <v>14</v>
      </c>
      <c r="D602">
        <v>148</v>
      </c>
      <c r="E602">
        <v>168</v>
      </c>
    </row>
    <row r="603" spans="1:5" x14ac:dyDescent="0.25">
      <c r="A603" t="s">
        <v>299</v>
      </c>
      <c r="B603" t="s">
        <v>51</v>
      </c>
      <c r="C603" t="s">
        <v>15</v>
      </c>
      <c r="D603">
        <v>122</v>
      </c>
      <c r="E603">
        <v>135</v>
      </c>
    </row>
    <row r="604" spans="1:5" x14ac:dyDescent="0.25">
      <c r="A604" t="s">
        <v>299</v>
      </c>
      <c r="B604" t="s">
        <v>51</v>
      </c>
      <c r="C604" t="s">
        <v>16</v>
      </c>
      <c r="D604">
        <v>99</v>
      </c>
      <c r="E604">
        <v>109</v>
      </c>
    </row>
    <row r="605" spans="1:5" x14ac:dyDescent="0.25">
      <c r="A605" t="s">
        <v>299</v>
      </c>
      <c r="B605" t="s">
        <v>51</v>
      </c>
      <c r="C605" t="s">
        <v>17</v>
      </c>
      <c r="D605">
        <v>76</v>
      </c>
      <c r="E605">
        <v>80</v>
      </c>
    </row>
    <row r="606" spans="1:5" x14ac:dyDescent="0.25">
      <c r="A606" t="s">
        <v>299</v>
      </c>
      <c r="B606" t="s">
        <v>51</v>
      </c>
      <c r="C606" t="s">
        <v>18</v>
      </c>
      <c r="D606">
        <v>52</v>
      </c>
      <c r="E606">
        <v>55</v>
      </c>
    </row>
    <row r="607" spans="1:5" x14ac:dyDescent="0.25">
      <c r="A607" t="s">
        <v>299</v>
      </c>
      <c r="B607" t="s">
        <v>51</v>
      </c>
      <c r="C607" t="s">
        <v>19</v>
      </c>
      <c r="D607">
        <v>36</v>
      </c>
      <c r="E607">
        <v>38</v>
      </c>
    </row>
    <row r="608" spans="1:5" x14ac:dyDescent="0.25">
      <c r="A608" t="s">
        <v>299</v>
      </c>
      <c r="B608" t="s">
        <v>51</v>
      </c>
      <c r="C608" t="s">
        <v>20</v>
      </c>
      <c r="D608">
        <v>22</v>
      </c>
      <c r="E608">
        <v>25</v>
      </c>
    </row>
    <row r="609" spans="1:5" x14ac:dyDescent="0.25">
      <c r="A609" t="s">
        <v>299</v>
      </c>
      <c r="B609" t="s">
        <v>51</v>
      </c>
      <c r="C609" t="s">
        <v>21</v>
      </c>
      <c r="D609">
        <v>17</v>
      </c>
      <c r="E609">
        <v>19</v>
      </c>
    </row>
    <row r="610" spans="1:5" x14ac:dyDescent="0.25">
      <c r="A610" t="s">
        <v>299</v>
      </c>
      <c r="B610" t="s">
        <v>52</v>
      </c>
      <c r="C610" t="s">
        <v>300</v>
      </c>
      <c r="D610">
        <v>55</v>
      </c>
      <c r="E610">
        <v>50</v>
      </c>
    </row>
    <row r="611" spans="1:5" x14ac:dyDescent="0.25">
      <c r="A611" t="s">
        <v>299</v>
      </c>
      <c r="B611" t="s">
        <v>52</v>
      </c>
      <c r="C611" t="s">
        <v>4</v>
      </c>
      <c r="D611">
        <v>229</v>
      </c>
      <c r="E611">
        <v>207</v>
      </c>
    </row>
    <row r="612" spans="1:5" x14ac:dyDescent="0.25">
      <c r="A612" t="s">
        <v>299</v>
      </c>
      <c r="B612" t="s">
        <v>52</v>
      </c>
      <c r="C612" t="s">
        <v>5</v>
      </c>
      <c r="D612">
        <v>291</v>
      </c>
      <c r="E612">
        <v>256</v>
      </c>
    </row>
    <row r="613" spans="1:5" x14ac:dyDescent="0.25">
      <c r="A613" t="s">
        <v>299</v>
      </c>
      <c r="B613" t="s">
        <v>52</v>
      </c>
      <c r="C613" t="s">
        <v>6</v>
      </c>
      <c r="D613">
        <v>275</v>
      </c>
      <c r="E613">
        <v>245</v>
      </c>
    </row>
    <row r="614" spans="1:5" x14ac:dyDescent="0.25">
      <c r="A614" t="s">
        <v>299</v>
      </c>
      <c r="B614" t="s">
        <v>52</v>
      </c>
      <c r="C614" t="s">
        <v>7</v>
      </c>
      <c r="D614">
        <v>232</v>
      </c>
      <c r="E614">
        <v>213</v>
      </c>
    </row>
    <row r="615" spans="1:5" x14ac:dyDescent="0.25">
      <c r="A615" t="s">
        <v>299</v>
      </c>
      <c r="B615" t="s">
        <v>52</v>
      </c>
      <c r="C615" t="s">
        <v>8</v>
      </c>
      <c r="D615">
        <v>219</v>
      </c>
      <c r="E615">
        <v>208</v>
      </c>
    </row>
    <row r="616" spans="1:5" x14ac:dyDescent="0.25">
      <c r="A616" t="s">
        <v>299</v>
      </c>
      <c r="B616" t="s">
        <v>52</v>
      </c>
      <c r="C616" t="s">
        <v>9</v>
      </c>
      <c r="D616">
        <v>217</v>
      </c>
      <c r="E616">
        <v>223</v>
      </c>
    </row>
    <row r="617" spans="1:5" x14ac:dyDescent="0.25">
      <c r="A617" t="s">
        <v>299</v>
      </c>
      <c r="B617" t="s">
        <v>52</v>
      </c>
      <c r="C617" t="s">
        <v>10</v>
      </c>
      <c r="D617">
        <v>229</v>
      </c>
      <c r="E617">
        <v>237</v>
      </c>
    </row>
    <row r="618" spans="1:5" x14ac:dyDescent="0.25">
      <c r="A618" t="s">
        <v>299</v>
      </c>
      <c r="B618" t="s">
        <v>52</v>
      </c>
      <c r="C618" t="s">
        <v>11</v>
      </c>
      <c r="D618">
        <v>195</v>
      </c>
      <c r="E618">
        <v>220</v>
      </c>
    </row>
    <row r="619" spans="1:5" x14ac:dyDescent="0.25">
      <c r="A619" t="s">
        <v>299</v>
      </c>
      <c r="B619" t="s">
        <v>52</v>
      </c>
      <c r="C619" t="s">
        <v>12</v>
      </c>
      <c r="D619">
        <v>177</v>
      </c>
      <c r="E619">
        <v>212</v>
      </c>
    </row>
    <row r="620" spans="1:5" x14ac:dyDescent="0.25">
      <c r="A620" t="s">
        <v>299</v>
      </c>
      <c r="B620" t="s">
        <v>52</v>
      </c>
      <c r="C620" t="s">
        <v>13</v>
      </c>
      <c r="D620">
        <v>176</v>
      </c>
      <c r="E620">
        <v>208</v>
      </c>
    </row>
    <row r="621" spans="1:5" x14ac:dyDescent="0.25">
      <c r="A621" t="s">
        <v>299</v>
      </c>
      <c r="B621" t="s">
        <v>52</v>
      </c>
      <c r="C621" t="s">
        <v>14</v>
      </c>
      <c r="D621">
        <v>162</v>
      </c>
      <c r="E621">
        <v>184</v>
      </c>
    </row>
    <row r="622" spans="1:5" x14ac:dyDescent="0.25">
      <c r="A622" t="s">
        <v>299</v>
      </c>
      <c r="B622" t="s">
        <v>52</v>
      </c>
      <c r="C622" t="s">
        <v>15</v>
      </c>
      <c r="D622">
        <v>133</v>
      </c>
      <c r="E622">
        <v>147</v>
      </c>
    </row>
    <row r="623" spans="1:5" x14ac:dyDescent="0.25">
      <c r="A623" t="s">
        <v>299</v>
      </c>
      <c r="B623" t="s">
        <v>52</v>
      </c>
      <c r="C623" t="s">
        <v>16</v>
      </c>
      <c r="D623">
        <v>108</v>
      </c>
      <c r="E623">
        <v>120</v>
      </c>
    </row>
    <row r="624" spans="1:5" x14ac:dyDescent="0.25">
      <c r="A624" t="s">
        <v>299</v>
      </c>
      <c r="B624" t="s">
        <v>52</v>
      </c>
      <c r="C624" t="s">
        <v>17</v>
      </c>
      <c r="D624">
        <v>83</v>
      </c>
      <c r="E624">
        <v>88</v>
      </c>
    </row>
    <row r="625" spans="1:5" x14ac:dyDescent="0.25">
      <c r="A625" t="s">
        <v>299</v>
      </c>
      <c r="B625" t="s">
        <v>52</v>
      </c>
      <c r="C625" t="s">
        <v>18</v>
      </c>
      <c r="D625">
        <v>57</v>
      </c>
      <c r="E625">
        <v>60</v>
      </c>
    </row>
    <row r="626" spans="1:5" x14ac:dyDescent="0.25">
      <c r="A626" t="s">
        <v>299</v>
      </c>
      <c r="B626" t="s">
        <v>52</v>
      </c>
      <c r="C626" t="s">
        <v>19</v>
      </c>
      <c r="D626">
        <v>40</v>
      </c>
      <c r="E626">
        <v>42</v>
      </c>
    </row>
    <row r="627" spans="1:5" x14ac:dyDescent="0.25">
      <c r="A627" t="s">
        <v>299</v>
      </c>
      <c r="B627" t="s">
        <v>52</v>
      </c>
      <c r="C627" t="s">
        <v>20</v>
      </c>
      <c r="D627">
        <v>24</v>
      </c>
      <c r="E627">
        <v>27</v>
      </c>
    </row>
    <row r="628" spans="1:5" x14ac:dyDescent="0.25">
      <c r="A628" t="s">
        <v>299</v>
      </c>
      <c r="B628" t="s">
        <v>52</v>
      </c>
      <c r="C628" t="s">
        <v>21</v>
      </c>
      <c r="D628">
        <v>18</v>
      </c>
      <c r="E628">
        <v>21</v>
      </c>
    </row>
    <row r="629" spans="1:5" x14ac:dyDescent="0.25">
      <c r="A629" t="s">
        <v>299</v>
      </c>
      <c r="B629" t="s">
        <v>302</v>
      </c>
      <c r="C629" t="s">
        <v>300</v>
      </c>
      <c r="D629">
        <v>35</v>
      </c>
      <c r="E629">
        <v>32</v>
      </c>
    </row>
    <row r="630" spans="1:5" x14ac:dyDescent="0.25">
      <c r="A630" t="s">
        <v>299</v>
      </c>
      <c r="B630" t="s">
        <v>302</v>
      </c>
      <c r="C630" t="s">
        <v>4</v>
      </c>
      <c r="D630">
        <v>147</v>
      </c>
      <c r="E630">
        <v>132</v>
      </c>
    </row>
    <row r="631" spans="1:5" x14ac:dyDescent="0.25">
      <c r="A631" t="s">
        <v>299</v>
      </c>
      <c r="B631" t="s">
        <v>302</v>
      </c>
      <c r="C631" t="s">
        <v>5</v>
      </c>
      <c r="D631">
        <v>187</v>
      </c>
      <c r="E631">
        <v>164</v>
      </c>
    </row>
    <row r="632" spans="1:5" x14ac:dyDescent="0.25">
      <c r="A632" t="s">
        <v>299</v>
      </c>
      <c r="B632" t="s">
        <v>302</v>
      </c>
      <c r="C632" t="s">
        <v>6</v>
      </c>
      <c r="D632">
        <v>176</v>
      </c>
      <c r="E632">
        <v>157</v>
      </c>
    </row>
    <row r="633" spans="1:5" x14ac:dyDescent="0.25">
      <c r="A633" t="s">
        <v>299</v>
      </c>
      <c r="B633" t="s">
        <v>302</v>
      </c>
      <c r="C633" t="s">
        <v>7</v>
      </c>
      <c r="D633">
        <v>149</v>
      </c>
      <c r="E633">
        <v>137</v>
      </c>
    </row>
    <row r="634" spans="1:5" x14ac:dyDescent="0.25">
      <c r="A634" t="s">
        <v>299</v>
      </c>
      <c r="B634" t="s">
        <v>302</v>
      </c>
      <c r="C634" t="s">
        <v>8</v>
      </c>
      <c r="D634">
        <v>140</v>
      </c>
      <c r="E634">
        <v>133</v>
      </c>
    </row>
    <row r="635" spans="1:5" x14ac:dyDescent="0.25">
      <c r="A635" t="s">
        <v>299</v>
      </c>
      <c r="B635" t="s">
        <v>302</v>
      </c>
      <c r="C635" t="s">
        <v>9</v>
      </c>
      <c r="D635">
        <v>140</v>
      </c>
      <c r="E635">
        <v>143</v>
      </c>
    </row>
    <row r="636" spans="1:5" x14ac:dyDescent="0.25">
      <c r="A636" t="s">
        <v>299</v>
      </c>
      <c r="B636" t="s">
        <v>302</v>
      </c>
      <c r="C636" t="s">
        <v>10</v>
      </c>
      <c r="D636">
        <v>151</v>
      </c>
      <c r="E636">
        <v>157</v>
      </c>
    </row>
    <row r="637" spans="1:5" x14ac:dyDescent="0.25">
      <c r="A637" t="s">
        <v>299</v>
      </c>
      <c r="B637" t="s">
        <v>302</v>
      </c>
      <c r="C637" t="s">
        <v>11</v>
      </c>
      <c r="D637">
        <v>125</v>
      </c>
      <c r="E637">
        <v>141</v>
      </c>
    </row>
    <row r="638" spans="1:5" x14ac:dyDescent="0.25">
      <c r="A638" t="s">
        <v>299</v>
      </c>
      <c r="B638" t="s">
        <v>302</v>
      </c>
      <c r="C638" t="s">
        <v>12</v>
      </c>
      <c r="D638">
        <v>114</v>
      </c>
      <c r="E638">
        <v>136</v>
      </c>
    </row>
    <row r="639" spans="1:5" x14ac:dyDescent="0.25">
      <c r="A639" t="s">
        <v>299</v>
      </c>
      <c r="B639" t="s">
        <v>302</v>
      </c>
      <c r="C639" t="s">
        <v>13</v>
      </c>
      <c r="D639">
        <v>113</v>
      </c>
      <c r="E639">
        <v>133</v>
      </c>
    </row>
    <row r="640" spans="1:5" x14ac:dyDescent="0.25">
      <c r="A640" t="s">
        <v>299</v>
      </c>
      <c r="B640" t="s">
        <v>302</v>
      </c>
      <c r="C640" t="s">
        <v>14</v>
      </c>
      <c r="D640">
        <v>104</v>
      </c>
      <c r="E640">
        <v>118</v>
      </c>
    </row>
    <row r="641" spans="1:5" x14ac:dyDescent="0.25">
      <c r="A641" t="s">
        <v>299</v>
      </c>
      <c r="B641" t="s">
        <v>302</v>
      </c>
      <c r="C641" t="s">
        <v>15</v>
      </c>
      <c r="D641">
        <v>85</v>
      </c>
      <c r="E641">
        <v>94</v>
      </c>
    </row>
    <row r="642" spans="1:5" x14ac:dyDescent="0.25">
      <c r="A642" t="s">
        <v>299</v>
      </c>
      <c r="B642" t="s">
        <v>302</v>
      </c>
      <c r="C642" t="s">
        <v>16</v>
      </c>
      <c r="D642">
        <v>70</v>
      </c>
      <c r="E642">
        <v>77</v>
      </c>
    </row>
    <row r="643" spans="1:5" x14ac:dyDescent="0.25">
      <c r="A643" t="s">
        <v>299</v>
      </c>
      <c r="B643" t="s">
        <v>302</v>
      </c>
      <c r="C643" t="s">
        <v>17</v>
      </c>
      <c r="D643">
        <v>53</v>
      </c>
      <c r="E643">
        <v>56</v>
      </c>
    </row>
    <row r="644" spans="1:5" x14ac:dyDescent="0.25">
      <c r="A644" t="s">
        <v>299</v>
      </c>
      <c r="B644" t="s">
        <v>302</v>
      </c>
      <c r="C644" t="s">
        <v>18</v>
      </c>
      <c r="D644">
        <v>36</v>
      </c>
      <c r="E644">
        <v>38</v>
      </c>
    </row>
    <row r="645" spans="1:5" x14ac:dyDescent="0.25">
      <c r="A645" t="s">
        <v>299</v>
      </c>
      <c r="B645" t="s">
        <v>302</v>
      </c>
      <c r="C645" t="s">
        <v>19</v>
      </c>
      <c r="D645">
        <v>25</v>
      </c>
      <c r="E645">
        <v>27</v>
      </c>
    </row>
    <row r="646" spans="1:5" x14ac:dyDescent="0.25">
      <c r="A646" t="s">
        <v>299</v>
      </c>
      <c r="B646" t="s">
        <v>302</v>
      </c>
      <c r="C646" t="s">
        <v>20</v>
      </c>
      <c r="D646">
        <v>15</v>
      </c>
      <c r="E646">
        <v>17</v>
      </c>
    </row>
    <row r="647" spans="1:5" x14ac:dyDescent="0.25">
      <c r="A647" t="s">
        <v>299</v>
      </c>
      <c r="B647" t="s">
        <v>302</v>
      </c>
      <c r="C647" t="s">
        <v>21</v>
      </c>
      <c r="D647">
        <v>11</v>
      </c>
      <c r="E647">
        <v>13</v>
      </c>
    </row>
    <row r="648" spans="1:5" x14ac:dyDescent="0.25">
      <c r="A648" t="s">
        <v>299</v>
      </c>
      <c r="B648" t="s">
        <v>53</v>
      </c>
      <c r="C648" t="s">
        <v>300</v>
      </c>
      <c r="D648">
        <v>28</v>
      </c>
      <c r="E648">
        <v>25</v>
      </c>
    </row>
    <row r="649" spans="1:5" x14ac:dyDescent="0.25">
      <c r="A649" t="s">
        <v>299</v>
      </c>
      <c r="B649" t="s">
        <v>53</v>
      </c>
      <c r="C649" t="s">
        <v>4</v>
      </c>
      <c r="D649">
        <v>115</v>
      </c>
      <c r="E649">
        <v>104</v>
      </c>
    </row>
    <row r="650" spans="1:5" x14ac:dyDescent="0.25">
      <c r="A650" t="s">
        <v>299</v>
      </c>
      <c r="B650" t="s">
        <v>53</v>
      </c>
      <c r="C650" t="s">
        <v>5</v>
      </c>
      <c r="D650">
        <v>146</v>
      </c>
      <c r="E650">
        <v>128</v>
      </c>
    </row>
    <row r="651" spans="1:5" x14ac:dyDescent="0.25">
      <c r="A651" t="s">
        <v>299</v>
      </c>
      <c r="B651" t="s">
        <v>53</v>
      </c>
      <c r="C651" t="s">
        <v>6</v>
      </c>
      <c r="D651">
        <v>138</v>
      </c>
      <c r="E651">
        <v>123</v>
      </c>
    </row>
    <row r="652" spans="1:5" x14ac:dyDescent="0.25">
      <c r="A652" t="s">
        <v>299</v>
      </c>
      <c r="B652" t="s">
        <v>53</v>
      </c>
      <c r="C652" t="s">
        <v>7</v>
      </c>
      <c r="D652">
        <v>116</v>
      </c>
      <c r="E652">
        <v>107</v>
      </c>
    </row>
    <row r="653" spans="1:5" x14ac:dyDescent="0.25">
      <c r="A653" t="s">
        <v>299</v>
      </c>
      <c r="B653" t="s">
        <v>53</v>
      </c>
      <c r="C653" t="s">
        <v>8</v>
      </c>
      <c r="D653">
        <v>110</v>
      </c>
      <c r="E653">
        <v>104</v>
      </c>
    </row>
    <row r="654" spans="1:5" x14ac:dyDescent="0.25">
      <c r="A654" t="s">
        <v>299</v>
      </c>
      <c r="B654" t="s">
        <v>53</v>
      </c>
      <c r="C654" t="s">
        <v>9</v>
      </c>
      <c r="D654">
        <v>109</v>
      </c>
      <c r="E654">
        <v>112</v>
      </c>
    </row>
    <row r="655" spans="1:5" x14ac:dyDescent="0.25">
      <c r="A655" t="s">
        <v>299</v>
      </c>
      <c r="B655" t="s">
        <v>53</v>
      </c>
      <c r="C655" t="s">
        <v>10</v>
      </c>
      <c r="D655">
        <v>121</v>
      </c>
      <c r="E655">
        <v>126</v>
      </c>
    </row>
    <row r="656" spans="1:5" x14ac:dyDescent="0.25">
      <c r="A656" t="s">
        <v>299</v>
      </c>
      <c r="B656" t="s">
        <v>53</v>
      </c>
      <c r="C656" t="s">
        <v>11</v>
      </c>
      <c r="D656">
        <v>98</v>
      </c>
      <c r="E656">
        <v>110</v>
      </c>
    </row>
    <row r="657" spans="1:5" x14ac:dyDescent="0.25">
      <c r="A657" t="s">
        <v>299</v>
      </c>
      <c r="B657" t="s">
        <v>53</v>
      </c>
      <c r="C657" t="s">
        <v>12</v>
      </c>
      <c r="D657">
        <v>89</v>
      </c>
      <c r="E657">
        <v>106</v>
      </c>
    </row>
    <row r="658" spans="1:5" x14ac:dyDescent="0.25">
      <c r="A658" t="s">
        <v>299</v>
      </c>
      <c r="B658" t="s">
        <v>53</v>
      </c>
      <c r="C658" t="s">
        <v>13</v>
      </c>
      <c r="D658">
        <v>88</v>
      </c>
      <c r="E658">
        <v>104</v>
      </c>
    </row>
    <row r="659" spans="1:5" x14ac:dyDescent="0.25">
      <c r="A659" t="s">
        <v>299</v>
      </c>
      <c r="B659" t="s">
        <v>53</v>
      </c>
      <c r="C659" t="s">
        <v>14</v>
      </c>
      <c r="D659">
        <v>81</v>
      </c>
      <c r="E659">
        <v>93</v>
      </c>
    </row>
    <row r="660" spans="1:5" x14ac:dyDescent="0.25">
      <c r="A660" t="s">
        <v>299</v>
      </c>
      <c r="B660" t="s">
        <v>53</v>
      </c>
      <c r="C660" t="s">
        <v>15</v>
      </c>
      <c r="D660">
        <v>67</v>
      </c>
      <c r="E660">
        <v>74</v>
      </c>
    </row>
    <row r="661" spans="1:5" x14ac:dyDescent="0.25">
      <c r="A661" t="s">
        <v>299</v>
      </c>
      <c r="B661" t="s">
        <v>53</v>
      </c>
      <c r="C661" t="s">
        <v>16</v>
      </c>
      <c r="D661">
        <v>54</v>
      </c>
      <c r="E661">
        <v>60</v>
      </c>
    </row>
    <row r="662" spans="1:5" x14ac:dyDescent="0.25">
      <c r="A662" t="s">
        <v>299</v>
      </c>
      <c r="B662" t="s">
        <v>53</v>
      </c>
      <c r="C662" t="s">
        <v>17</v>
      </c>
      <c r="D662">
        <v>41</v>
      </c>
      <c r="E662">
        <v>44</v>
      </c>
    </row>
    <row r="663" spans="1:5" x14ac:dyDescent="0.25">
      <c r="A663" t="s">
        <v>299</v>
      </c>
      <c r="B663" t="s">
        <v>53</v>
      </c>
      <c r="C663" t="s">
        <v>18</v>
      </c>
      <c r="D663">
        <v>28</v>
      </c>
      <c r="E663">
        <v>30</v>
      </c>
    </row>
    <row r="664" spans="1:5" x14ac:dyDescent="0.25">
      <c r="A664" t="s">
        <v>299</v>
      </c>
      <c r="B664" t="s">
        <v>53</v>
      </c>
      <c r="C664" t="s">
        <v>19</v>
      </c>
      <c r="D664">
        <v>20</v>
      </c>
      <c r="E664">
        <v>21</v>
      </c>
    </row>
    <row r="665" spans="1:5" x14ac:dyDescent="0.25">
      <c r="A665" t="s">
        <v>299</v>
      </c>
      <c r="B665" t="s">
        <v>53</v>
      </c>
      <c r="C665" t="s">
        <v>20</v>
      </c>
      <c r="D665">
        <v>12</v>
      </c>
      <c r="E665">
        <v>13</v>
      </c>
    </row>
    <row r="666" spans="1:5" x14ac:dyDescent="0.25">
      <c r="A666" t="s">
        <v>299</v>
      </c>
      <c r="B666" t="s">
        <v>53</v>
      </c>
      <c r="C666" t="s">
        <v>21</v>
      </c>
      <c r="D666">
        <v>9</v>
      </c>
      <c r="E666">
        <v>10</v>
      </c>
    </row>
    <row r="667" spans="1:5" x14ac:dyDescent="0.25">
      <c r="A667" t="s">
        <v>299</v>
      </c>
      <c r="B667" t="s">
        <v>303</v>
      </c>
      <c r="C667" t="s">
        <v>300</v>
      </c>
      <c r="D667">
        <v>24</v>
      </c>
      <c r="E667">
        <v>22</v>
      </c>
    </row>
    <row r="668" spans="1:5" x14ac:dyDescent="0.25">
      <c r="A668" t="s">
        <v>299</v>
      </c>
      <c r="B668" t="s">
        <v>303</v>
      </c>
      <c r="C668" t="s">
        <v>4</v>
      </c>
      <c r="D668">
        <v>102</v>
      </c>
      <c r="E668">
        <v>92</v>
      </c>
    </row>
    <row r="669" spans="1:5" x14ac:dyDescent="0.25">
      <c r="A669" t="s">
        <v>299</v>
      </c>
      <c r="B669" t="s">
        <v>303</v>
      </c>
      <c r="C669" t="s">
        <v>5</v>
      </c>
      <c r="D669">
        <v>129</v>
      </c>
      <c r="E669">
        <v>113</v>
      </c>
    </row>
    <row r="670" spans="1:5" x14ac:dyDescent="0.25">
      <c r="A670" t="s">
        <v>299</v>
      </c>
      <c r="B670" t="s">
        <v>303</v>
      </c>
      <c r="C670" t="s">
        <v>6</v>
      </c>
      <c r="D670">
        <v>122</v>
      </c>
      <c r="E670">
        <v>109</v>
      </c>
    </row>
    <row r="671" spans="1:5" x14ac:dyDescent="0.25">
      <c r="A671" t="s">
        <v>299</v>
      </c>
      <c r="B671" t="s">
        <v>303</v>
      </c>
      <c r="C671" t="s">
        <v>7</v>
      </c>
      <c r="D671">
        <v>103</v>
      </c>
      <c r="E671">
        <v>95</v>
      </c>
    </row>
    <row r="672" spans="1:5" x14ac:dyDescent="0.25">
      <c r="A672" t="s">
        <v>299</v>
      </c>
      <c r="B672" t="s">
        <v>303</v>
      </c>
      <c r="C672" t="s">
        <v>8</v>
      </c>
      <c r="D672">
        <v>97</v>
      </c>
      <c r="E672">
        <v>92</v>
      </c>
    </row>
    <row r="673" spans="1:5" x14ac:dyDescent="0.25">
      <c r="A673" t="s">
        <v>299</v>
      </c>
      <c r="B673" t="s">
        <v>303</v>
      </c>
      <c r="C673" t="s">
        <v>9</v>
      </c>
      <c r="D673">
        <v>96</v>
      </c>
      <c r="E673">
        <v>99</v>
      </c>
    </row>
    <row r="674" spans="1:5" x14ac:dyDescent="0.25">
      <c r="A674" t="s">
        <v>299</v>
      </c>
      <c r="B674" t="s">
        <v>303</v>
      </c>
      <c r="C674" t="s">
        <v>10</v>
      </c>
      <c r="D674">
        <v>107</v>
      </c>
      <c r="E674">
        <v>110</v>
      </c>
    </row>
    <row r="675" spans="1:5" x14ac:dyDescent="0.25">
      <c r="A675" t="s">
        <v>299</v>
      </c>
      <c r="B675" t="s">
        <v>303</v>
      </c>
      <c r="C675" t="s">
        <v>11</v>
      </c>
      <c r="D675">
        <v>86</v>
      </c>
      <c r="E675">
        <v>97</v>
      </c>
    </row>
    <row r="676" spans="1:5" x14ac:dyDescent="0.25">
      <c r="A676" t="s">
        <v>299</v>
      </c>
      <c r="B676" t="s">
        <v>303</v>
      </c>
      <c r="C676" t="s">
        <v>12</v>
      </c>
      <c r="D676">
        <v>79</v>
      </c>
      <c r="E676">
        <v>94</v>
      </c>
    </row>
    <row r="677" spans="1:5" x14ac:dyDescent="0.25">
      <c r="A677" t="s">
        <v>299</v>
      </c>
      <c r="B677" t="s">
        <v>303</v>
      </c>
      <c r="C677" t="s">
        <v>13</v>
      </c>
      <c r="D677">
        <v>78</v>
      </c>
      <c r="E677">
        <v>92</v>
      </c>
    </row>
    <row r="678" spans="1:5" x14ac:dyDescent="0.25">
      <c r="A678" t="s">
        <v>299</v>
      </c>
      <c r="B678" t="s">
        <v>303</v>
      </c>
      <c r="C678" t="s">
        <v>14</v>
      </c>
      <c r="D678">
        <v>72</v>
      </c>
      <c r="E678">
        <v>82</v>
      </c>
    </row>
    <row r="679" spans="1:5" x14ac:dyDescent="0.25">
      <c r="A679" t="s">
        <v>299</v>
      </c>
      <c r="B679" t="s">
        <v>303</v>
      </c>
      <c r="C679" t="s">
        <v>15</v>
      </c>
      <c r="D679">
        <v>59</v>
      </c>
      <c r="E679">
        <v>65</v>
      </c>
    </row>
    <row r="680" spans="1:5" x14ac:dyDescent="0.25">
      <c r="A680" t="s">
        <v>299</v>
      </c>
      <c r="B680" t="s">
        <v>303</v>
      </c>
      <c r="C680" t="s">
        <v>16</v>
      </c>
      <c r="D680">
        <v>48</v>
      </c>
      <c r="E680">
        <v>53</v>
      </c>
    </row>
    <row r="681" spans="1:5" x14ac:dyDescent="0.25">
      <c r="A681" t="s">
        <v>299</v>
      </c>
      <c r="B681" t="s">
        <v>303</v>
      </c>
      <c r="C681" t="s">
        <v>17</v>
      </c>
      <c r="D681">
        <v>36</v>
      </c>
      <c r="E681">
        <v>39</v>
      </c>
    </row>
    <row r="682" spans="1:5" x14ac:dyDescent="0.25">
      <c r="A682" t="s">
        <v>299</v>
      </c>
      <c r="B682" t="s">
        <v>303</v>
      </c>
      <c r="C682" t="s">
        <v>18</v>
      </c>
      <c r="D682">
        <v>25</v>
      </c>
      <c r="E682">
        <v>26</v>
      </c>
    </row>
    <row r="683" spans="1:5" x14ac:dyDescent="0.25">
      <c r="A683" t="s">
        <v>299</v>
      </c>
      <c r="B683" t="s">
        <v>303</v>
      </c>
      <c r="C683" t="s">
        <v>19</v>
      </c>
      <c r="D683">
        <v>17</v>
      </c>
      <c r="E683">
        <v>18</v>
      </c>
    </row>
    <row r="684" spans="1:5" x14ac:dyDescent="0.25">
      <c r="A684" t="s">
        <v>299</v>
      </c>
      <c r="B684" t="s">
        <v>303</v>
      </c>
      <c r="C684" t="s">
        <v>20</v>
      </c>
      <c r="D684">
        <v>10</v>
      </c>
      <c r="E684">
        <v>12</v>
      </c>
    </row>
    <row r="685" spans="1:5" x14ac:dyDescent="0.25">
      <c r="A685" t="s">
        <v>299</v>
      </c>
      <c r="B685" t="s">
        <v>303</v>
      </c>
      <c r="C685" t="s">
        <v>21</v>
      </c>
      <c r="D685">
        <v>8</v>
      </c>
      <c r="E685">
        <v>9</v>
      </c>
    </row>
    <row r="686" spans="1:5" x14ac:dyDescent="0.25">
      <c r="A686" t="s">
        <v>299</v>
      </c>
      <c r="B686" t="s">
        <v>54</v>
      </c>
      <c r="C686" t="s">
        <v>300</v>
      </c>
      <c r="D686">
        <v>71</v>
      </c>
      <c r="E686">
        <v>63</v>
      </c>
    </row>
    <row r="687" spans="1:5" x14ac:dyDescent="0.25">
      <c r="A687" t="s">
        <v>299</v>
      </c>
      <c r="B687" t="s">
        <v>54</v>
      </c>
      <c r="C687" t="s">
        <v>4</v>
      </c>
      <c r="D687">
        <v>292</v>
      </c>
      <c r="E687">
        <v>263</v>
      </c>
    </row>
    <row r="688" spans="1:5" x14ac:dyDescent="0.25">
      <c r="A688" t="s">
        <v>299</v>
      </c>
      <c r="B688" t="s">
        <v>54</v>
      </c>
      <c r="C688" t="s">
        <v>5</v>
      </c>
      <c r="D688">
        <v>370</v>
      </c>
      <c r="E688">
        <v>325</v>
      </c>
    </row>
    <row r="689" spans="1:5" x14ac:dyDescent="0.25">
      <c r="A689" t="s">
        <v>299</v>
      </c>
      <c r="B689" t="s">
        <v>54</v>
      </c>
      <c r="C689" t="s">
        <v>6</v>
      </c>
      <c r="D689">
        <v>350</v>
      </c>
      <c r="E689">
        <v>312</v>
      </c>
    </row>
    <row r="690" spans="1:5" x14ac:dyDescent="0.25">
      <c r="A690" t="s">
        <v>299</v>
      </c>
      <c r="B690" t="s">
        <v>54</v>
      </c>
      <c r="C690" t="s">
        <v>7</v>
      </c>
      <c r="D690">
        <v>295</v>
      </c>
      <c r="E690">
        <v>272</v>
      </c>
    </row>
    <row r="691" spans="1:5" x14ac:dyDescent="0.25">
      <c r="A691" t="s">
        <v>299</v>
      </c>
      <c r="B691" t="s">
        <v>54</v>
      </c>
      <c r="C691" t="s">
        <v>8</v>
      </c>
      <c r="D691">
        <v>279</v>
      </c>
      <c r="E691">
        <v>265</v>
      </c>
    </row>
    <row r="692" spans="1:5" x14ac:dyDescent="0.25">
      <c r="A692" t="s">
        <v>299</v>
      </c>
      <c r="B692" t="s">
        <v>54</v>
      </c>
      <c r="C692" t="s">
        <v>9</v>
      </c>
      <c r="D692">
        <v>277</v>
      </c>
      <c r="E692">
        <v>283</v>
      </c>
    </row>
    <row r="693" spans="1:5" x14ac:dyDescent="0.25">
      <c r="A693" t="s">
        <v>299</v>
      </c>
      <c r="B693" t="s">
        <v>54</v>
      </c>
      <c r="C693" t="s">
        <v>10</v>
      </c>
      <c r="D693">
        <v>291</v>
      </c>
      <c r="E693">
        <v>303</v>
      </c>
    </row>
    <row r="694" spans="1:5" x14ac:dyDescent="0.25">
      <c r="A694" t="s">
        <v>299</v>
      </c>
      <c r="B694" t="s">
        <v>54</v>
      </c>
      <c r="C694" t="s">
        <v>11</v>
      </c>
      <c r="D694">
        <v>248</v>
      </c>
      <c r="E694">
        <v>280</v>
      </c>
    </row>
    <row r="695" spans="1:5" x14ac:dyDescent="0.25">
      <c r="A695" t="s">
        <v>299</v>
      </c>
      <c r="B695" t="s">
        <v>54</v>
      </c>
      <c r="C695" t="s">
        <v>12</v>
      </c>
      <c r="D695">
        <v>226</v>
      </c>
      <c r="E695">
        <v>270</v>
      </c>
    </row>
    <row r="696" spans="1:5" x14ac:dyDescent="0.25">
      <c r="A696" t="s">
        <v>299</v>
      </c>
      <c r="B696" t="s">
        <v>54</v>
      </c>
      <c r="C696" t="s">
        <v>13</v>
      </c>
      <c r="D696">
        <v>224</v>
      </c>
      <c r="E696">
        <v>265</v>
      </c>
    </row>
    <row r="697" spans="1:5" x14ac:dyDescent="0.25">
      <c r="A697" t="s">
        <v>299</v>
      </c>
      <c r="B697" t="s">
        <v>54</v>
      </c>
      <c r="C697" t="s">
        <v>14</v>
      </c>
      <c r="D697">
        <v>206</v>
      </c>
      <c r="E697">
        <v>235</v>
      </c>
    </row>
    <row r="698" spans="1:5" x14ac:dyDescent="0.25">
      <c r="A698" t="s">
        <v>299</v>
      </c>
      <c r="B698" t="s">
        <v>54</v>
      </c>
      <c r="C698" t="s">
        <v>15</v>
      </c>
      <c r="D698">
        <v>169</v>
      </c>
      <c r="E698">
        <v>188</v>
      </c>
    </row>
    <row r="699" spans="1:5" x14ac:dyDescent="0.25">
      <c r="A699" t="s">
        <v>299</v>
      </c>
      <c r="B699" t="s">
        <v>54</v>
      </c>
      <c r="C699" t="s">
        <v>16</v>
      </c>
      <c r="D699">
        <v>138</v>
      </c>
      <c r="E699">
        <v>152</v>
      </c>
    </row>
    <row r="700" spans="1:5" x14ac:dyDescent="0.25">
      <c r="A700" t="s">
        <v>299</v>
      </c>
      <c r="B700" t="s">
        <v>54</v>
      </c>
      <c r="C700" t="s">
        <v>17</v>
      </c>
      <c r="D700">
        <v>105</v>
      </c>
      <c r="E700">
        <v>112</v>
      </c>
    </row>
    <row r="701" spans="1:5" x14ac:dyDescent="0.25">
      <c r="A701" t="s">
        <v>299</v>
      </c>
      <c r="B701" t="s">
        <v>54</v>
      </c>
      <c r="C701" t="s">
        <v>18</v>
      </c>
      <c r="D701">
        <v>73</v>
      </c>
      <c r="E701">
        <v>77</v>
      </c>
    </row>
    <row r="702" spans="1:5" x14ac:dyDescent="0.25">
      <c r="A702" t="s">
        <v>299</v>
      </c>
      <c r="B702" t="s">
        <v>54</v>
      </c>
      <c r="C702" t="s">
        <v>19</v>
      </c>
      <c r="D702">
        <v>51</v>
      </c>
      <c r="E702">
        <v>53</v>
      </c>
    </row>
    <row r="703" spans="1:5" x14ac:dyDescent="0.25">
      <c r="A703" t="s">
        <v>299</v>
      </c>
      <c r="B703" t="s">
        <v>54</v>
      </c>
      <c r="C703" t="s">
        <v>20</v>
      </c>
      <c r="D703">
        <v>31</v>
      </c>
      <c r="E703">
        <v>35</v>
      </c>
    </row>
    <row r="704" spans="1:5" x14ac:dyDescent="0.25">
      <c r="A704" t="s">
        <v>299</v>
      </c>
      <c r="B704" t="s">
        <v>54</v>
      </c>
      <c r="C704" t="s">
        <v>21</v>
      </c>
      <c r="D704">
        <v>23</v>
      </c>
      <c r="E704">
        <v>26</v>
      </c>
    </row>
    <row r="705" spans="1:5" x14ac:dyDescent="0.25">
      <c r="A705" t="s">
        <v>299</v>
      </c>
      <c r="B705" t="s">
        <v>55</v>
      </c>
      <c r="C705" t="s">
        <v>300</v>
      </c>
      <c r="D705">
        <v>16</v>
      </c>
      <c r="E705">
        <v>14</v>
      </c>
    </row>
    <row r="706" spans="1:5" x14ac:dyDescent="0.25">
      <c r="A706" t="s">
        <v>299</v>
      </c>
      <c r="B706" t="s">
        <v>55</v>
      </c>
      <c r="C706" t="s">
        <v>4</v>
      </c>
      <c r="D706">
        <v>68</v>
      </c>
      <c r="E706">
        <v>61</v>
      </c>
    </row>
    <row r="707" spans="1:5" x14ac:dyDescent="0.25">
      <c r="A707" t="s">
        <v>299</v>
      </c>
      <c r="B707" t="s">
        <v>55</v>
      </c>
      <c r="C707" t="s">
        <v>5</v>
      </c>
      <c r="D707">
        <v>86</v>
      </c>
      <c r="E707">
        <v>76</v>
      </c>
    </row>
    <row r="708" spans="1:5" x14ac:dyDescent="0.25">
      <c r="A708" t="s">
        <v>299</v>
      </c>
      <c r="B708" t="s">
        <v>55</v>
      </c>
      <c r="C708" t="s">
        <v>6</v>
      </c>
      <c r="D708">
        <v>82</v>
      </c>
      <c r="E708">
        <v>73</v>
      </c>
    </row>
    <row r="709" spans="1:5" x14ac:dyDescent="0.25">
      <c r="A709" t="s">
        <v>299</v>
      </c>
      <c r="B709" t="s">
        <v>55</v>
      </c>
      <c r="C709" t="s">
        <v>7</v>
      </c>
      <c r="D709">
        <v>69</v>
      </c>
      <c r="E709">
        <v>63</v>
      </c>
    </row>
    <row r="710" spans="1:5" x14ac:dyDescent="0.25">
      <c r="A710" t="s">
        <v>299</v>
      </c>
      <c r="B710" t="s">
        <v>55</v>
      </c>
      <c r="C710" t="s">
        <v>8</v>
      </c>
      <c r="D710">
        <v>65</v>
      </c>
      <c r="E710">
        <v>62</v>
      </c>
    </row>
    <row r="711" spans="1:5" x14ac:dyDescent="0.25">
      <c r="A711" t="s">
        <v>299</v>
      </c>
      <c r="B711" t="s">
        <v>55</v>
      </c>
      <c r="C711" t="s">
        <v>9</v>
      </c>
      <c r="D711">
        <v>65</v>
      </c>
      <c r="E711">
        <v>66</v>
      </c>
    </row>
    <row r="712" spans="1:5" x14ac:dyDescent="0.25">
      <c r="A712" t="s">
        <v>299</v>
      </c>
      <c r="B712" t="s">
        <v>55</v>
      </c>
      <c r="C712" t="s">
        <v>10</v>
      </c>
      <c r="D712">
        <v>75</v>
      </c>
      <c r="E712">
        <v>78</v>
      </c>
    </row>
    <row r="713" spans="1:5" x14ac:dyDescent="0.25">
      <c r="A713" t="s">
        <v>299</v>
      </c>
      <c r="B713" t="s">
        <v>55</v>
      </c>
      <c r="C713" t="s">
        <v>11</v>
      </c>
      <c r="D713">
        <v>58</v>
      </c>
      <c r="E713">
        <v>65</v>
      </c>
    </row>
    <row r="714" spans="1:5" x14ac:dyDescent="0.25">
      <c r="A714" t="s">
        <v>299</v>
      </c>
      <c r="B714" t="s">
        <v>55</v>
      </c>
      <c r="C714" t="s">
        <v>12</v>
      </c>
      <c r="D714">
        <v>53</v>
      </c>
      <c r="E714">
        <v>63</v>
      </c>
    </row>
    <row r="715" spans="1:5" x14ac:dyDescent="0.25">
      <c r="A715" t="s">
        <v>299</v>
      </c>
      <c r="B715" t="s">
        <v>55</v>
      </c>
      <c r="C715" t="s">
        <v>13</v>
      </c>
      <c r="D715">
        <v>52</v>
      </c>
      <c r="E715">
        <v>62</v>
      </c>
    </row>
    <row r="716" spans="1:5" x14ac:dyDescent="0.25">
      <c r="A716" t="s">
        <v>299</v>
      </c>
      <c r="B716" t="s">
        <v>55</v>
      </c>
      <c r="C716" t="s">
        <v>14</v>
      </c>
      <c r="D716">
        <v>48</v>
      </c>
      <c r="E716">
        <v>55</v>
      </c>
    </row>
    <row r="717" spans="1:5" x14ac:dyDescent="0.25">
      <c r="A717" t="s">
        <v>299</v>
      </c>
      <c r="B717" t="s">
        <v>55</v>
      </c>
      <c r="C717" t="s">
        <v>15</v>
      </c>
      <c r="D717">
        <v>39</v>
      </c>
      <c r="E717">
        <v>44</v>
      </c>
    </row>
    <row r="718" spans="1:5" x14ac:dyDescent="0.25">
      <c r="A718" t="s">
        <v>299</v>
      </c>
      <c r="B718" t="s">
        <v>55</v>
      </c>
      <c r="C718" t="s">
        <v>16</v>
      </c>
      <c r="D718">
        <v>32</v>
      </c>
      <c r="E718">
        <v>35</v>
      </c>
    </row>
    <row r="719" spans="1:5" x14ac:dyDescent="0.25">
      <c r="A719" t="s">
        <v>299</v>
      </c>
      <c r="B719" t="s">
        <v>55</v>
      </c>
      <c r="C719" t="s">
        <v>17</v>
      </c>
      <c r="D719">
        <v>24</v>
      </c>
      <c r="E719">
        <v>26</v>
      </c>
    </row>
    <row r="720" spans="1:5" x14ac:dyDescent="0.25">
      <c r="A720" t="s">
        <v>299</v>
      </c>
      <c r="B720" t="s">
        <v>55</v>
      </c>
      <c r="C720" t="s">
        <v>18</v>
      </c>
      <c r="D720">
        <v>17</v>
      </c>
      <c r="E720">
        <v>18</v>
      </c>
    </row>
    <row r="721" spans="1:5" x14ac:dyDescent="0.25">
      <c r="A721" t="s">
        <v>299</v>
      </c>
      <c r="B721" t="s">
        <v>55</v>
      </c>
      <c r="C721" t="s">
        <v>19</v>
      </c>
      <c r="D721">
        <v>11</v>
      </c>
      <c r="E721">
        <v>12</v>
      </c>
    </row>
    <row r="722" spans="1:5" x14ac:dyDescent="0.25">
      <c r="A722" t="s">
        <v>299</v>
      </c>
      <c r="B722" t="s">
        <v>55</v>
      </c>
      <c r="C722" t="s">
        <v>20</v>
      </c>
      <c r="D722">
        <v>7</v>
      </c>
      <c r="E722">
        <v>8</v>
      </c>
    </row>
    <row r="723" spans="1:5" x14ac:dyDescent="0.25">
      <c r="A723" t="s">
        <v>299</v>
      </c>
      <c r="B723" t="s">
        <v>55</v>
      </c>
      <c r="C723" t="s">
        <v>21</v>
      </c>
      <c r="D723">
        <v>5</v>
      </c>
      <c r="E723">
        <v>6</v>
      </c>
    </row>
    <row r="724" spans="1:5" x14ac:dyDescent="0.25">
      <c r="A724" t="s">
        <v>299</v>
      </c>
      <c r="B724" t="s">
        <v>56</v>
      </c>
      <c r="C724" t="s">
        <v>300</v>
      </c>
      <c r="D724">
        <v>186</v>
      </c>
      <c r="E724">
        <v>167</v>
      </c>
    </row>
    <row r="725" spans="1:5" x14ac:dyDescent="0.25">
      <c r="A725" t="s">
        <v>299</v>
      </c>
      <c r="B725" t="s">
        <v>56</v>
      </c>
      <c r="C725" t="s">
        <v>4</v>
      </c>
      <c r="D725">
        <v>764</v>
      </c>
      <c r="E725">
        <v>690</v>
      </c>
    </row>
    <row r="726" spans="1:5" x14ac:dyDescent="0.25">
      <c r="A726" t="s">
        <v>299</v>
      </c>
      <c r="B726" t="s">
        <v>56</v>
      </c>
      <c r="C726" t="s">
        <v>5</v>
      </c>
      <c r="D726">
        <v>970</v>
      </c>
      <c r="E726">
        <v>852</v>
      </c>
    </row>
    <row r="727" spans="1:5" x14ac:dyDescent="0.25">
      <c r="A727" t="s">
        <v>299</v>
      </c>
      <c r="B727" t="s">
        <v>56</v>
      </c>
      <c r="C727" t="s">
        <v>6</v>
      </c>
      <c r="D727">
        <v>917</v>
      </c>
      <c r="E727">
        <v>817</v>
      </c>
    </row>
    <row r="728" spans="1:5" x14ac:dyDescent="0.25">
      <c r="A728" t="s">
        <v>299</v>
      </c>
      <c r="B728" t="s">
        <v>56</v>
      </c>
      <c r="C728" t="s">
        <v>7</v>
      </c>
      <c r="D728">
        <v>774</v>
      </c>
      <c r="E728">
        <v>712</v>
      </c>
    </row>
    <row r="729" spans="1:5" x14ac:dyDescent="0.25">
      <c r="A729" t="s">
        <v>299</v>
      </c>
      <c r="B729" t="s">
        <v>56</v>
      </c>
      <c r="C729" t="s">
        <v>8</v>
      </c>
      <c r="D729">
        <v>731</v>
      </c>
      <c r="E729">
        <v>694</v>
      </c>
    </row>
    <row r="730" spans="1:5" x14ac:dyDescent="0.25">
      <c r="A730" t="s">
        <v>299</v>
      </c>
      <c r="B730" t="s">
        <v>56</v>
      </c>
      <c r="C730" t="s">
        <v>9</v>
      </c>
      <c r="D730">
        <v>726</v>
      </c>
      <c r="E730">
        <v>742</v>
      </c>
    </row>
    <row r="731" spans="1:5" x14ac:dyDescent="0.25">
      <c r="A731" t="s">
        <v>299</v>
      </c>
      <c r="B731" t="s">
        <v>56</v>
      </c>
      <c r="C731" t="s">
        <v>10</v>
      </c>
      <c r="D731">
        <v>744</v>
      </c>
      <c r="E731">
        <v>773</v>
      </c>
    </row>
    <row r="732" spans="1:5" x14ac:dyDescent="0.25">
      <c r="A732" t="s">
        <v>299</v>
      </c>
      <c r="B732" t="s">
        <v>56</v>
      </c>
      <c r="C732" t="s">
        <v>11</v>
      </c>
      <c r="D732">
        <v>650</v>
      </c>
      <c r="E732">
        <v>734</v>
      </c>
    </row>
    <row r="733" spans="1:5" x14ac:dyDescent="0.25">
      <c r="A733" t="s">
        <v>299</v>
      </c>
      <c r="B733" t="s">
        <v>56</v>
      </c>
      <c r="C733" t="s">
        <v>12</v>
      </c>
      <c r="D733">
        <v>592</v>
      </c>
      <c r="E733">
        <v>707</v>
      </c>
    </row>
    <row r="734" spans="1:5" x14ac:dyDescent="0.25">
      <c r="A734" t="s">
        <v>299</v>
      </c>
      <c r="B734" t="s">
        <v>56</v>
      </c>
      <c r="C734" t="s">
        <v>13</v>
      </c>
      <c r="D734">
        <v>587</v>
      </c>
      <c r="E734">
        <v>694</v>
      </c>
    </row>
    <row r="735" spans="1:5" x14ac:dyDescent="0.25">
      <c r="A735" t="s">
        <v>299</v>
      </c>
      <c r="B735" t="s">
        <v>56</v>
      </c>
      <c r="C735" t="s">
        <v>14</v>
      </c>
      <c r="D735">
        <v>540</v>
      </c>
      <c r="E735">
        <v>615</v>
      </c>
    </row>
    <row r="736" spans="1:5" x14ac:dyDescent="0.25">
      <c r="A736" t="s">
        <v>299</v>
      </c>
      <c r="B736" t="s">
        <v>56</v>
      </c>
      <c r="C736" t="s">
        <v>15</v>
      </c>
      <c r="D736">
        <v>444</v>
      </c>
      <c r="E736">
        <v>492</v>
      </c>
    </row>
    <row r="737" spans="1:5" x14ac:dyDescent="0.25">
      <c r="A737" t="s">
        <v>299</v>
      </c>
      <c r="B737" t="s">
        <v>56</v>
      </c>
      <c r="C737" t="s">
        <v>16</v>
      </c>
      <c r="D737">
        <v>363</v>
      </c>
      <c r="E737">
        <v>400</v>
      </c>
    </row>
    <row r="738" spans="1:5" x14ac:dyDescent="0.25">
      <c r="A738" t="s">
        <v>299</v>
      </c>
      <c r="B738" t="s">
        <v>56</v>
      </c>
      <c r="C738" t="s">
        <v>17</v>
      </c>
      <c r="D738">
        <v>277</v>
      </c>
      <c r="E738">
        <v>294</v>
      </c>
    </row>
    <row r="739" spans="1:5" x14ac:dyDescent="0.25">
      <c r="A739" t="s">
        <v>299</v>
      </c>
      <c r="B739" t="s">
        <v>56</v>
      </c>
      <c r="C739" t="s">
        <v>18</v>
      </c>
      <c r="D739">
        <v>191</v>
      </c>
      <c r="E739">
        <v>202</v>
      </c>
    </row>
    <row r="740" spans="1:5" x14ac:dyDescent="0.25">
      <c r="A740" t="s">
        <v>299</v>
      </c>
      <c r="B740" t="s">
        <v>56</v>
      </c>
      <c r="C740" t="s">
        <v>19</v>
      </c>
      <c r="D740">
        <v>133</v>
      </c>
      <c r="E740">
        <v>140</v>
      </c>
    </row>
    <row r="741" spans="1:5" x14ac:dyDescent="0.25">
      <c r="A741" t="s">
        <v>299</v>
      </c>
      <c r="B741" t="s">
        <v>56</v>
      </c>
      <c r="C741" t="s">
        <v>20</v>
      </c>
      <c r="D741">
        <v>81</v>
      </c>
      <c r="E741">
        <v>92</v>
      </c>
    </row>
    <row r="742" spans="1:5" x14ac:dyDescent="0.25">
      <c r="A742" t="s">
        <v>299</v>
      </c>
      <c r="B742" t="s">
        <v>56</v>
      </c>
      <c r="C742" t="s">
        <v>21</v>
      </c>
      <c r="D742">
        <v>62</v>
      </c>
      <c r="E742">
        <v>70</v>
      </c>
    </row>
    <row r="743" spans="1:5" x14ac:dyDescent="0.25">
      <c r="A743" t="s">
        <v>299</v>
      </c>
      <c r="B743" t="s">
        <v>57</v>
      </c>
      <c r="C743" t="s">
        <v>300</v>
      </c>
      <c r="D743">
        <v>33</v>
      </c>
      <c r="E743">
        <v>30</v>
      </c>
    </row>
    <row r="744" spans="1:5" x14ac:dyDescent="0.25">
      <c r="A744" t="s">
        <v>299</v>
      </c>
      <c r="B744" t="s">
        <v>57</v>
      </c>
      <c r="C744" t="s">
        <v>4</v>
      </c>
      <c r="D744">
        <v>137</v>
      </c>
      <c r="E744">
        <v>124</v>
      </c>
    </row>
    <row r="745" spans="1:5" x14ac:dyDescent="0.25">
      <c r="A745" t="s">
        <v>299</v>
      </c>
      <c r="B745" t="s">
        <v>57</v>
      </c>
      <c r="C745" t="s">
        <v>5</v>
      </c>
      <c r="D745">
        <v>174</v>
      </c>
      <c r="E745">
        <v>153</v>
      </c>
    </row>
    <row r="746" spans="1:5" x14ac:dyDescent="0.25">
      <c r="A746" t="s">
        <v>299</v>
      </c>
      <c r="B746" t="s">
        <v>57</v>
      </c>
      <c r="C746" t="s">
        <v>6</v>
      </c>
      <c r="D746">
        <v>165</v>
      </c>
      <c r="E746">
        <v>147</v>
      </c>
    </row>
    <row r="747" spans="1:5" x14ac:dyDescent="0.25">
      <c r="A747" t="s">
        <v>299</v>
      </c>
      <c r="B747" t="s">
        <v>57</v>
      </c>
      <c r="C747" t="s">
        <v>7</v>
      </c>
      <c r="D747">
        <v>139</v>
      </c>
      <c r="E747">
        <v>128</v>
      </c>
    </row>
    <row r="748" spans="1:5" x14ac:dyDescent="0.25">
      <c r="A748" t="s">
        <v>299</v>
      </c>
      <c r="B748" t="s">
        <v>57</v>
      </c>
      <c r="C748" t="s">
        <v>8</v>
      </c>
      <c r="D748">
        <v>131</v>
      </c>
      <c r="E748">
        <v>125</v>
      </c>
    </row>
    <row r="749" spans="1:5" x14ac:dyDescent="0.25">
      <c r="A749" t="s">
        <v>299</v>
      </c>
      <c r="B749" t="s">
        <v>57</v>
      </c>
      <c r="C749" t="s">
        <v>9</v>
      </c>
      <c r="D749">
        <v>130</v>
      </c>
      <c r="E749">
        <v>133</v>
      </c>
    </row>
    <row r="750" spans="1:5" x14ac:dyDescent="0.25">
      <c r="A750" t="s">
        <v>299</v>
      </c>
      <c r="B750" t="s">
        <v>57</v>
      </c>
      <c r="C750" t="s">
        <v>10</v>
      </c>
      <c r="D750">
        <v>142</v>
      </c>
      <c r="E750">
        <v>145</v>
      </c>
    </row>
    <row r="751" spans="1:5" x14ac:dyDescent="0.25">
      <c r="A751" t="s">
        <v>299</v>
      </c>
      <c r="B751" t="s">
        <v>57</v>
      </c>
      <c r="C751" t="s">
        <v>11</v>
      </c>
      <c r="D751">
        <v>117</v>
      </c>
      <c r="E751">
        <v>132</v>
      </c>
    </row>
    <row r="752" spans="1:5" x14ac:dyDescent="0.25">
      <c r="A752" t="s">
        <v>299</v>
      </c>
      <c r="B752" t="s">
        <v>57</v>
      </c>
      <c r="C752" t="s">
        <v>12</v>
      </c>
      <c r="D752">
        <v>106</v>
      </c>
      <c r="E752">
        <v>127</v>
      </c>
    </row>
    <row r="753" spans="1:5" x14ac:dyDescent="0.25">
      <c r="A753" t="s">
        <v>299</v>
      </c>
      <c r="B753" t="s">
        <v>57</v>
      </c>
      <c r="C753" t="s">
        <v>13</v>
      </c>
      <c r="D753">
        <v>105</v>
      </c>
      <c r="E753">
        <v>125</v>
      </c>
    </row>
    <row r="754" spans="1:5" x14ac:dyDescent="0.25">
      <c r="A754" t="s">
        <v>299</v>
      </c>
      <c r="B754" t="s">
        <v>57</v>
      </c>
      <c r="C754" t="s">
        <v>14</v>
      </c>
      <c r="D754">
        <v>97</v>
      </c>
      <c r="E754">
        <v>110</v>
      </c>
    </row>
    <row r="755" spans="1:5" x14ac:dyDescent="0.25">
      <c r="A755" t="s">
        <v>299</v>
      </c>
      <c r="B755" t="s">
        <v>57</v>
      </c>
      <c r="C755" t="s">
        <v>15</v>
      </c>
      <c r="D755">
        <v>80</v>
      </c>
      <c r="E755">
        <v>88</v>
      </c>
    </row>
    <row r="756" spans="1:5" x14ac:dyDescent="0.25">
      <c r="A756" t="s">
        <v>299</v>
      </c>
      <c r="B756" t="s">
        <v>57</v>
      </c>
      <c r="C756" t="s">
        <v>16</v>
      </c>
      <c r="D756">
        <v>65</v>
      </c>
      <c r="E756">
        <v>72</v>
      </c>
    </row>
    <row r="757" spans="1:5" x14ac:dyDescent="0.25">
      <c r="A757" t="s">
        <v>299</v>
      </c>
      <c r="B757" t="s">
        <v>57</v>
      </c>
      <c r="C757" t="s">
        <v>17</v>
      </c>
      <c r="D757">
        <v>49</v>
      </c>
      <c r="E757">
        <v>53</v>
      </c>
    </row>
    <row r="758" spans="1:5" x14ac:dyDescent="0.25">
      <c r="A758" t="s">
        <v>299</v>
      </c>
      <c r="B758" t="s">
        <v>57</v>
      </c>
      <c r="C758" t="s">
        <v>18</v>
      </c>
      <c r="D758">
        <v>34</v>
      </c>
      <c r="E758">
        <v>36</v>
      </c>
    </row>
    <row r="759" spans="1:5" x14ac:dyDescent="0.25">
      <c r="A759" t="s">
        <v>299</v>
      </c>
      <c r="B759" t="s">
        <v>57</v>
      </c>
      <c r="C759" t="s">
        <v>19</v>
      </c>
      <c r="D759">
        <v>24</v>
      </c>
      <c r="E759">
        <v>25</v>
      </c>
    </row>
    <row r="760" spans="1:5" x14ac:dyDescent="0.25">
      <c r="A760" t="s">
        <v>299</v>
      </c>
      <c r="B760" t="s">
        <v>57</v>
      </c>
      <c r="C760" t="s">
        <v>20</v>
      </c>
      <c r="D760">
        <v>14</v>
      </c>
      <c r="E760">
        <v>16</v>
      </c>
    </row>
    <row r="761" spans="1:5" x14ac:dyDescent="0.25">
      <c r="A761" t="s">
        <v>299</v>
      </c>
      <c r="B761" t="s">
        <v>57</v>
      </c>
      <c r="C761" t="s">
        <v>21</v>
      </c>
      <c r="D761">
        <v>11</v>
      </c>
      <c r="E761">
        <v>12</v>
      </c>
    </row>
    <row r="762" spans="1:5" x14ac:dyDescent="0.25">
      <c r="A762" t="s">
        <v>299</v>
      </c>
      <c r="B762" t="s">
        <v>304</v>
      </c>
      <c r="C762" t="s">
        <v>300</v>
      </c>
      <c r="D762">
        <v>26</v>
      </c>
      <c r="E762">
        <v>24</v>
      </c>
    </row>
    <row r="763" spans="1:5" x14ac:dyDescent="0.25">
      <c r="A763" t="s">
        <v>299</v>
      </c>
      <c r="B763" t="s">
        <v>304</v>
      </c>
      <c r="C763" t="s">
        <v>4</v>
      </c>
      <c r="D763">
        <v>110</v>
      </c>
      <c r="E763">
        <v>99</v>
      </c>
    </row>
    <row r="764" spans="1:5" x14ac:dyDescent="0.25">
      <c r="A764" t="s">
        <v>299</v>
      </c>
      <c r="B764" t="s">
        <v>304</v>
      </c>
      <c r="C764" t="s">
        <v>5</v>
      </c>
      <c r="D764">
        <v>139</v>
      </c>
      <c r="E764">
        <v>122</v>
      </c>
    </row>
    <row r="765" spans="1:5" x14ac:dyDescent="0.25">
      <c r="A765" t="s">
        <v>299</v>
      </c>
      <c r="B765" t="s">
        <v>304</v>
      </c>
      <c r="C765" t="s">
        <v>6</v>
      </c>
      <c r="D765">
        <v>132</v>
      </c>
      <c r="E765">
        <v>117</v>
      </c>
    </row>
    <row r="766" spans="1:5" x14ac:dyDescent="0.25">
      <c r="A766" t="s">
        <v>299</v>
      </c>
      <c r="B766" t="s">
        <v>304</v>
      </c>
      <c r="C766" t="s">
        <v>7</v>
      </c>
      <c r="D766">
        <v>111</v>
      </c>
      <c r="E766">
        <v>102</v>
      </c>
    </row>
    <row r="767" spans="1:5" x14ac:dyDescent="0.25">
      <c r="A767" t="s">
        <v>299</v>
      </c>
      <c r="B767" t="s">
        <v>304</v>
      </c>
      <c r="C767" t="s">
        <v>8</v>
      </c>
      <c r="D767">
        <v>105</v>
      </c>
      <c r="E767">
        <v>100</v>
      </c>
    </row>
    <row r="768" spans="1:5" x14ac:dyDescent="0.25">
      <c r="A768" t="s">
        <v>299</v>
      </c>
      <c r="B768" t="s">
        <v>304</v>
      </c>
      <c r="C768" t="s">
        <v>9</v>
      </c>
      <c r="D768">
        <v>104</v>
      </c>
      <c r="E768">
        <v>107</v>
      </c>
    </row>
    <row r="769" spans="1:5" x14ac:dyDescent="0.25">
      <c r="A769" t="s">
        <v>299</v>
      </c>
      <c r="B769" t="s">
        <v>304</v>
      </c>
      <c r="C769" t="s">
        <v>10</v>
      </c>
      <c r="D769">
        <v>116</v>
      </c>
      <c r="E769">
        <v>118</v>
      </c>
    </row>
    <row r="770" spans="1:5" x14ac:dyDescent="0.25">
      <c r="A770" t="s">
        <v>299</v>
      </c>
      <c r="B770" t="s">
        <v>304</v>
      </c>
      <c r="C770" t="s">
        <v>11</v>
      </c>
      <c r="D770">
        <v>93</v>
      </c>
      <c r="E770">
        <v>105</v>
      </c>
    </row>
    <row r="771" spans="1:5" x14ac:dyDescent="0.25">
      <c r="A771" t="s">
        <v>299</v>
      </c>
      <c r="B771" t="s">
        <v>304</v>
      </c>
      <c r="C771" t="s">
        <v>12</v>
      </c>
      <c r="D771">
        <v>85</v>
      </c>
      <c r="E771">
        <v>102</v>
      </c>
    </row>
    <row r="772" spans="1:5" x14ac:dyDescent="0.25">
      <c r="A772" t="s">
        <v>299</v>
      </c>
      <c r="B772" t="s">
        <v>304</v>
      </c>
      <c r="C772" t="s">
        <v>13</v>
      </c>
      <c r="D772">
        <v>84</v>
      </c>
      <c r="E772">
        <v>100</v>
      </c>
    </row>
    <row r="773" spans="1:5" x14ac:dyDescent="0.25">
      <c r="A773" t="s">
        <v>299</v>
      </c>
      <c r="B773" t="s">
        <v>304</v>
      </c>
      <c r="C773" t="s">
        <v>14</v>
      </c>
      <c r="D773">
        <v>77</v>
      </c>
      <c r="E773">
        <v>88</v>
      </c>
    </row>
    <row r="774" spans="1:5" x14ac:dyDescent="0.25">
      <c r="A774" t="s">
        <v>299</v>
      </c>
      <c r="B774" t="s">
        <v>304</v>
      </c>
      <c r="C774" t="s">
        <v>15</v>
      </c>
      <c r="D774">
        <v>64</v>
      </c>
      <c r="E774">
        <v>70</v>
      </c>
    </row>
    <row r="775" spans="1:5" x14ac:dyDescent="0.25">
      <c r="A775" t="s">
        <v>299</v>
      </c>
      <c r="B775" t="s">
        <v>304</v>
      </c>
      <c r="C775" t="s">
        <v>16</v>
      </c>
      <c r="D775">
        <v>52</v>
      </c>
      <c r="E775">
        <v>57</v>
      </c>
    </row>
    <row r="776" spans="1:5" x14ac:dyDescent="0.25">
      <c r="A776" t="s">
        <v>299</v>
      </c>
      <c r="B776" t="s">
        <v>304</v>
      </c>
      <c r="C776" t="s">
        <v>17</v>
      </c>
      <c r="D776">
        <v>39</v>
      </c>
      <c r="E776">
        <v>42</v>
      </c>
    </row>
    <row r="777" spans="1:5" x14ac:dyDescent="0.25">
      <c r="A777" t="s">
        <v>299</v>
      </c>
      <c r="B777" t="s">
        <v>304</v>
      </c>
      <c r="C777" t="s">
        <v>18</v>
      </c>
      <c r="D777">
        <v>27</v>
      </c>
      <c r="E777">
        <v>29</v>
      </c>
    </row>
    <row r="778" spans="1:5" x14ac:dyDescent="0.25">
      <c r="A778" t="s">
        <v>299</v>
      </c>
      <c r="B778" t="s">
        <v>304</v>
      </c>
      <c r="C778" t="s">
        <v>19</v>
      </c>
      <c r="D778">
        <v>19</v>
      </c>
      <c r="E778">
        <v>20</v>
      </c>
    </row>
    <row r="779" spans="1:5" x14ac:dyDescent="0.25">
      <c r="A779" t="s">
        <v>299</v>
      </c>
      <c r="B779" t="s">
        <v>304</v>
      </c>
      <c r="C779" t="s">
        <v>20</v>
      </c>
      <c r="D779">
        <v>11</v>
      </c>
      <c r="E779">
        <v>13</v>
      </c>
    </row>
    <row r="780" spans="1:5" x14ac:dyDescent="0.25">
      <c r="A780" t="s">
        <v>299</v>
      </c>
      <c r="B780" t="s">
        <v>304</v>
      </c>
      <c r="C780" t="s">
        <v>21</v>
      </c>
      <c r="D780">
        <v>8</v>
      </c>
      <c r="E780">
        <v>10</v>
      </c>
    </row>
    <row r="781" spans="1:5" x14ac:dyDescent="0.25">
      <c r="A781" t="s">
        <v>299</v>
      </c>
      <c r="B781" t="s">
        <v>58</v>
      </c>
      <c r="C781" t="s">
        <v>300</v>
      </c>
      <c r="D781">
        <v>83</v>
      </c>
      <c r="E781">
        <v>75</v>
      </c>
    </row>
    <row r="782" spans="1:5" x14ac:dyDescent="0.25">
      <c r="A782" t="s">
        <v>299</v>
      </c>
      <c r="B782" t="s">
        <v>58</v>
      </c>
      <c r="C782" t="s">
        <v>4</v>
      </c>
      <c r="D782">
        <v>343</v>
      </c>
      <c r="E782">
        <v>309</v>
      </c>
    </row>
    <row r="783" spans="1:5" x14ac:dyDescent="0.25">
      <c r="A783" t="s">
        <v>299</v>
      </c>
      <c r="B783" t="s">
        <v>58</v>
      </c>
      <c r="C783" t="s">
        <v>5</v>
      </c>
      <c r="D783">
        <v>435</v>
      </c>
      <c r="E783">
        <v>382</v>
      </c>
    </row>
    <row r="784" spans="1:5" x14ac:dyDescent="0.25">
      <c r="A784" t="s">
        <v>299</v>
      </c>
      <c r="B784" t="s">
        <v>58</v>
      </c>
      <c r="C784" t="s">
        <v>6</v>
      </c>
      <c r="D784">
        <v>412</v>
      </c>
      <c r="E784">
        <v>367</v>
      </c>
    </row>
    <row r="785" spans="1:5" x14ac:dyDescent="0.25">
      <c r="A785" t="s">
        <v>299</v>
      </c>
      <c r="B785" t="s">
        <v>58</v>
      </c>
      <c r="C785" t="s">
        <v>7</v>
      </c>
      <c r="D785">
        <v>347</v>
      </c>
      <c r="E785">
        <v>319</v>
      </c>
    </row>
    <row r="786" spans="1:5" x14ac:dyDescent="0.25">
      <c r="A786" t="s">
        <v>299</v>
      </c>
      <c r="B786" t="s">
        <v>58</v>
      </c>
      <c r="C786" t="s">
        <v>8</v>
      </c>
      <c r="D786">
        <v>328</v>
      </c>
      <c r="E786">
        <v>311</v>
      </c>
    </row>
    <row r="787" spans="1:5" x14ac:dyDescent="0.25">
      <c r="A787" t="s">
        <v>299</v>
      </c>
      <c r="B787" t="s">
        <v>58</v>
      </c>
      <c r="C787" t="s">
        <v>9</v>
      </c>
      <c r="D787">
        <v>326</v>
      </c>
      <c r="E787">
        <v>333</v>
      </c>
    </row>
    <row r="788" spans="1:5" x14ac:dyDescent="0.25">
      <c r="A788" t="s">
        <v>299</v>
      </c>
      <c r="B788" t="s">
        <v>58</v>
      </c>
      <c r="C788" t="s">
        <v>10</v>
      </c>
      <c r="D788">
        <v>339</v>
      </c>
      <c r="E788">
        <v>354</v>
      </c>
    </row>
    <row r="789" spans="1:5" x14ac:dyDescent="0.25">
      <c r="A789" t="s">
        <v>299</v>
      </c>
      <c r="B789" t="s">
        <v>58</v>
      </c>
      <c r="C789" t="s">
        <v>11</v>
      </c>
      <c r="D789">
        <v>291</v>
      </c>
      <c r="E789">
        <v>329</v>
      </c>
    </row>
    <row r="790" spans="1:5" x14ac:dyDescent="0.25">
      <c r="A790" t="s">
        <v>299</v>
      </c>
      <c r="B790" t="s">
        <v>58</v>
      </c>
      <c r="C790" t="s">
        <v>12</v>
      </c>
      <c r="D790">
        <v>266</v>
      </c>
      <c r="E790">
        <v>317</v>
      </c>
    </row>
    <row r="791" spans="1:5" x14ac:dyDescent="0.25">
      <c r="A791" t="s">
        <v>299</v>
      </c>
      <c r="B791" t="s">
        <v>58</v>
      </c>
      <c r="C791" t="s">
        <v>13</v>
      </c>
      <c r="D791">
        <v>264</v>
      </c>
      <c r="E791">
        <v>311</v>
      </c>
    </row>
    <row r="792" spans="1:5" x14ac:dyDescent="0.25">
      <c r="A792" t="s">
        <v>299</v>
      </c>
      <c r="B792" t="s">
        <v>58</v>
      </c>
      <c r="C792" t="s">
        <v>14</v>
      </c>
      <c r="D792">
        <v>242</v>
      </c>
      <c r="E792">
        <v>276</v>
      </c>
    </row>
    <row r="793" spans="1:5" x14ac:dyDescent="0.25">
      <c r="A793" t="s">
        <v>299</v>
      </c>
      <c r="B793" t="s">
        <v>58</v>
      </c>
      <c r="C793" t="s">
        <v>15</v>
      </c>
      <c r="D793">
        <v>199</v>
      </c>
      <c r="E793">
        <v>221</v>
      </c>
    </row>
    <row r="794" spans="1:5" x14ac:dyDescent="0.25">
      <c r="A794" t="s">
        <v>299</v>
      </c>
      <c r="B794" t="s">
        <v>58</v>
      </c>
      <c r="C794" t="s">
        <v>16</v>
      </c>
      <c r="D794">
        <v>163</v>
      </c>
      <c r="E794">
        <v>179</v>
      </c>
    </row>
    <row r="795" spans="1:5" x14ac:dyDescent="0.25">
      <c r="A795" t="s">
        <v>299</v>
      </c>
      <c r="B795" t="s">
        <v>58</v>
      </c>
      <c r="C795" t="s">
        <v>17</v>
      </c>
      <c r="D795">
        <v>124</v>
      </c>
      <c r="E795">
        <v>132</v>
      </c>
    </row>
    <row r="796" spans="1:5" x14ac:dyDescent="0.25">
      <c r="A796" t="s">
        <v>299</v>
      </c>
      <c r="B796" t="s">
        <v>58</v>
      </c>
      <c r="C796" t="s">
        <v>18</v>
      </c>
      <c r="D796">
        <v>85</v>
      </c>
      <c r="E796">
        <v>90</v>
      </c>
    </row>
    <row r="797" spans="1:5" x14ac:dyDescent="0.25">
      <c r="A797" t="s">
        <v>299</v>
      </c>
      <c r="B797" t="s">
        <v>58</v>
      </c>
      <c r="C797" t="s">
        <v>19</v>
      </c>
      <c r="D797">
        <v>60</v>
      </c>
      <c r="E797">
        <v>63</v>
      </c>
    </row>
    <row r="798" spans="1:5" x14ac:dyDescent="0.25">
      <c r="A798" t="s">
        <v>299</v>
      </c>
      <c r="B798" t="s">
        <v>58</v>
      </c>
      <c r="C798" t="s">
        <v>20</v>
      </c>
      <c r="D798">
        <v>36</v>
      </c>
      <c r="E798">
        <v>41</v>
      </c>
    </row>
    <row r="799" spans="1:5" x14ac:dyDescent="0.25">
      <c r="A799" t="s">
        <v>299</v>
      </c>
      <c r="B799" t="s">
        <v>58</v>
      </c>
      <c r="C799" t="s">
        <v>21</v>
      </c>
      <c r="D799">
        <v>27</v>
      </c>
      <c r="E799">
        <v>31</v>
      </c>
    </row>
    <row r="800" spans="1:5" x14ac:dyDescent="0.25">
      <c r="A800" t="s">
        <v>299</v>
      </c>
      <c r="B800" t="s">
        <v>59</v>
      </c>
      <c r="C800" t="s">
        <v>300</v>
      </c>
      <c r="D800">
        <v>64</v>
      </c>
      <c r="E800">
        <v>57</v>
      </c>
    </row>
    <row r="801" spans="1:5" x14ac:dyDescent="0.25">
      <c r="A801" t="s">
        <v>299</v>
      </c>
      <c r="B801" t="s">
        <v>59</v>
      </c>
      <c r="C801" t="s">
        <v>4</v>
      </c>
      <c r="D801">
        <v>263</v>
      </c>
      <c r="E801">
        <v>238</v>
      </c>
    </row>
    <row r="802" spans="1:5" x14ac:dyDescent="0.25">
      <c r="A802" t="s">
        <v>299</v>
      </c>
      <c r="B802" t="s">
        <v>59</v>
      </c>
      <c r="C802" t="s">
        <v>5</v>
      </c>
      <c r="D802">
        <v>334</v>
      </c>
      <c r="E802">
        <v>294</v>
      </c>
    </row>
    <row r="803" spans="1:5" x14ac:dyDescent="0.25">
      <c r="A803" t="s">
        <v>299</v>
      </c>
      <c r="B803" t="s">
        <v>59</v>
      </c>
      <c r="C803" t="s">
        <v>6</v>
      </c>
      <c r="D803">
        <v>316</v>
      </c>
      <c r="E803">
        <v>282</v>
      </c>
    </row>
    <row r="804" spans="1:5" x14ac:dyDescent="0.25">
      <c r="A804" t="s">
        <v>299</v>
      </c>
      <c r="B804" t="s">
        <v>59</v>
      </c>
      <c r="C804" t="s">
        <v>7</v>
      </c>
      <c r="D804">
        <v>267</v>
      </c>
      <c r="E804">
        <v>245</v>
      </c>
    </row>
    <row r="805" spans="1:5" x14ac:dyDescent="0.25">
      <c r="A805" t="s">
        <v>299</v>
      </c>
      <c r="B805" t="s">
        <v>59</v>
      </c>
      <c r="C805" t="s">
        <v>8</v>
      </c>
      <c r="D805">
        <v>252</v>
      </c>
      <c r="E805">
        <v>239</v>
      </c>
    </row>
    <row r="806" spans="1:5" x14ac:dyDescent="0.25">
      <c r="A806" t="s">
        <v>299</v>
      </c>
      <c r="B806" t="s">
        <v>59</v>
      </c>
      <c r="C806" t="s">
        <v>9</v>
      </c>
      <c r="D806">
        <v>250</v>
      </c>
      <c r="E806">
        <v>256</v>
      </c>
    </row>
    <row r="807" spans="1:5" x14ac:dyDescent="0.25">
      <c r="A807" t="s">
        <v>299</v>
      </c>
      <c r="B807" t="s">
        <v>59</v>
      </c>
      <c r="C807" t="s">
        <v>10</v>
      </c>
      <c r="D807">
        <v>261</v>
      </c>
      <c r="E807">
        <v>272</v>
      </c>
    </row>
    <row r="808" spans="1:5" x14ac:dyDescent="0.25">
      <c r="A808" t="s">
        <v>299</v>
      </c>
      <c r="B808" t="s">
        <v>59</v>
      </c>
      <c r="C808" t="s">
        <v>11</v>
      </c>
      <c r="D808">
        <v>224</v>
      </c>
      <c r="E808">
        <v>253</v>
      </c>
    </row>
    <row r="809" spans="1:5" x14ac:dyDescent="0.25">
      <c r="A809" t="s">
        <v>299</v>
      </c>
      <c r="B809" t="s">
        <v>59</v>
      </c>
      <c r="C809" t="s">
        <v>12</v>
      </c>
      <c r="D809">
        <v>204</v>
      </c>
      <c r="E809">
        <v>244</v>
      </c>
    </row>
    <row r="810" spans="1:5" x14ac:dyDescent="0.25">
      <c r="A810" t="s">
        <v>299</v>
      </c>
      <c r="B810" t="s">
        <v>59</v>
      </c>
      <c r="C810" t="s">
        <v>13</v>
      </c>
      <c r="D810">
        <v>202</v>
      </c>
      <c r="E810">
        <v>239</v>
      </c>
    </row>
    <row r="811" spans="1:5" x14ac:dyDescent="0.25">
      <c r="A811" t="s">
        <v>299</v>
      </c>
      <c r="B811" t="s">
        <v>59</v>
      </c>
      <c r="C811" t="s">
        <v>14</v>
      </c>
      <c r="D811">
        <v>186</v>
      </c>
      <c r="E811">
        <v>212</v>
      </c>
    </row>
    <row r="812" spans="1:5" x14ac:dyDescent="0.25">
      <c r="A812" t="s">
        <v>299</v>
      </c>
      <c r="B812" t="s">
        <v>59</v>
      </c>
      <c r="C812" t="s">
        <v>15</v>
      </c>
      <c r="D812">
        <v>153</v>
      </c>
      <c r="E812">
        <v>169</v>
      </c>
    </row>
    <row r="813" spans="1:5" x14ac:dyDescent="0.25">
      <c r="A813" t="s">
        <v>299</v>
      </c>
      <c r="B813" t="s">
        <v>59</v>
      </c>
      <c r="C813" t="s">
        <v>16</v>
      </c>
      <c r="D813">
        <v>125</v>
      </c>
      <c r="E813">
        <v>138</v>
      </c>
    </row>
    <row r="814" spans="1:5" x14ac:dyDescent="0.25">
      <c r="A814" t="s">
        <v>299</v>
      </c>
      <c r="B814" t="s">
        <v>59</v>
      </c>
      <c r="C814" t="s">
        <v>17</v>
      </c>
      <c r="D814">
        <v>95</v>
      </c>
      <c r="E814">
        <v>101</v>
      </c>
    </row>
    <row r="815" spans="1:5" x14ac:dyDescent="0.25">
      <c r="A815" t="s">
        <v>299</v>
      </c>
      <c r="B815" t="s">
        <v>59</v>
      </c>
      <c r="C815" t="s">
        <v>18</v>
      </c>
      <c r="D815">
        <v>65</v>
      </c>
      <c r="E815">
        <v>69</v>
      </c>
    </row>
    <row r="816" spans="1:5" x14ac:dyDescent="0.25">
      <c r="A816" t="s">
        <v>299</v>
      </c>
      <c r="B816" t="s">
        <v>59</v>
      </c>
      <c r="C816" t="s">
        <v>19</v>
      </c>
      <c r="D816">
        <v>46</v>
      </c>
      <c r="E816">
        <v>48</v>
      </c>
    </row>
    <row r="817" spans="1:5" x14ac:dyDescent="0.25">
      <c r="A817" t="s">
        <v>299</v>
      </c>
      <c r="B817" t="s">
        <v>59</v>
      </c>
      <c r="C817" t="s">
        <v>20</v>
      </c>
      <c r="D817">
        <v>28</v>
      </c>
      <c r="E817">
        <v>31</v>
      </c>
    </row>
    <row r="818" spans="1:5" x14ac:dyDescent="0.25">
      <c r="A818" t="s">
        <v>299</v>
      </c>
      <c r="B818" t="s">
        <v>59</v>
      </c>
      <c r="C818" t="s">
        <v>21</v>
      </c>
      <c r="D818">
        <v>21</v>
      </c>
      <c r="E818">
        <v>24</v>
      </c>
    </row>
    <row r="819" spans="1:5" x14ac:dyDescent="0.25">
      <c r="A819" t="s">
        <v>299</v>
      </c>
      <c r="B819" t="s">
        <v>60</v>
      </c>
      <c r="C819" t="s">
        <v>300</v>
      </c>
      <c r="D819">
        <v>52</v>
      </c>
      <c r="E819">
        <v>47</v>
      </c>
    </row>
    <row r="820" spans="1:5" x14ac:dyDescent="0.25">
      <c r="A820" t="s">
        <v>299</v>
      </c>
      <c r="B820" t="s">
        <v>60</v>
      </c>
      <c r="C820" t="s">
        <v>4</v>
      </c>
      <c r="D820">
        <v>217</v>
      </c>
      <c r="E820">
        <v>196</v>
      </c>
    </row>
    <row r="821" spans="1:5" x14ac:dyDescent="0.25">
      <c r="A821" t="s">
        <v>299</v>
      </c>
      <c r="B821" t="s">
        <v>60</v>
      </c>
      <c r="C821" t="s">
        <v>5</v>
      </c>
      <c r="D821">
        <v>275</v>
      </c>
      <c r="E821">
        <v>242</v>
      </c>
    </row>
    <row r="822" spans="1:5" x14ac:dyDescent="0.25">
      <c r="A822" t="s">
        <v>299</v>
      </c>
      <c r="B822" t="s">
        <v>60</v>
      </c>
      <c r="C822" t="s">
        <v>6</v>
      </c>
      <c r="D822">
        <v>260</v>
      </c>
      <c r="E822">
        <v>232</v>
      </c>
    </row>
    <row r="823" spans="1:5" x14ac:dyDescent="0.25">
      <c r="A823" t="s">
        <v>299</v>
      </c>
      <c r="B823" t="s">
        <v>60</v>
      </c>
      <c r="C823" t="s">
        <v>7</v>
      </c>
      <c r="D823">
        <v>219</v>
      </c>
      <c r="E823">
        <v>202</v>
      </c>
    </row>
    <row r="824" spans="1:5" x14ac:dyDescent="0.25">
      <c r="A824" t="s">
        <v>299</v>
      </c>
      <c r="B824" t="s">
        <v>60</v>
      </c>
      <c r="C824" t="s">
        <v>8</v>
      </c>
      <c r="D824">
        <v>207</v>
      </c>
      <c r="E824">
        <v>197</v>
      </c>
    </row>
    <row r="825" spans="1:5" x14ac:dyDescent="0.25">
      <c r="A825" t="s">
        <v>299</v>
      </c>
      <c r="B825" t="s">
        <v>60</v>
      </c>
      <c r="C825" t="s">
        <v>9</v>
      </c>
      <c r="D825">
        <v>206</v>
      </c>
      <c r="E825">
        <v>211</v>
      </c>
    </row>
    <row r="826" spans="1:5" x14ac:dyDescent="0.25">
      <c r="A826" t="s">
        <v>299</v>
      </c>
      <c r="B826" t="s">
        <v>60</v>
      </c>
      <c r="C826" t="s">
        <v>10</v>
      </c>
      <c r="D826">
        <v>218</v>
      </c>
      <c r="E826">
        <v>226</v>
      </c>
    </row>
    <row r="827" spans="1:5" x14ac:dyDescent="0.25">
      <c r="A827" t="s">
        <v>299</v>
      </c>
      <c r="B827" t="s">
        <v>60</v>
      </c>
      <c r="C827" t="s">
        <v>11</v>
      </c>
      <c r="D827">
        <v>184</v>
      </c>
      <c r="E827">
        <v>208</v>
      </c>
    </row>
    <row r="828" spans="1:5" x14ac:dyDescent="0.25">
      <c r="A828" t="s">
        <v>299</v>
      </c>
      <c r="B828" t="s">
        <v>60</v>
      </c>
      <c r="C828" t="s">
        <v>12</v>
      </c>
      <c r="D828">
        <v>168</v>
      </c>
      <c r="E828">
        <v>201</v>
      </c>
    </row>
    <row r="829" spans="1:5" x14ac:dyDescent="0.25">
      <c r="A829" t="s">
        <v>299</v>
      </c>
      <c r="B829" t="s">
        <v>60</v>
      </c>
      <c r="C829" t="s">
        <v>13</v>
      </c>
      <c r="D829">
        <v>166</v>
      </c>
      <c r="E829">
        <v>197</v>
      </c>
    </row>
    <row r="830" spans="1:5" x14ac:dyDescent="0.25">
      <c r="A830" t="s">
        <v>299</v>
      </c>
      <c r="B830" t="s">
        <v>60</v>
      </c>
      <c r="C830" t="s">
        <v>14</v>
      </c>
      <c r="D830">
        <v>153</v>
      </c>
      <c r="E830">
        <v>174</v>
      </c>
    </row>
    <row r="831" spans="1:5" x14ac:dyDescent="0.25">
      <c r="A831" t="s">
        <v>299</v>
      </c>
      <c r="B831" t="s">
        <v>60</v>
      </c>
      <c r="C831" t="s">
        <v>15</v>
      </c>
      <c r="D831">
        <v>126</v>
      </c>
      <c r="E831">
        <v>139</v>
      </c>
    </row>
    <row r="832" spans="1:5" x14ac:dyDescent="0.25">
      <c r="A832" t="s">
        <v>299</v>
      </c>
      <c r="B832" t="s">
        <v>60</v>
      </c>
      <c r="C832" t="s">
        <v>16</v>
      </c>
      <c r="D832">
        <v>103</v>
      </c>
      <c r="E832">
        <v>113</v>
      </c>
    </row>
    <row r="833" spans="1:5" x14ac:dyDescent="0.25">
      <c r="A833" t="s">
        <v>299</v>
      </c>
      <c r="B833" t="s">
        <v>60</v>
      </c>
      <c r="C833" t="s">
        <v>17</v>
      </c>
      <c r="D833">
        <v>78</v>
      </c>
      <c r="E833">
        <v>83</v>
      </c>
    </row>
    <row r="834" spans="1:5" x14ac:dyDescent="0.25">
      <c r="A834" t="s">
        <v>299</v>
      </c>
      <c r="B834" t="s">
        <v>60</v>
      </c>
      <c r="C834" t="s">
        <v>18</v>
      </c>
      <c r="D834">
        <v>54</v>
      </c>
      <c r="E834">
        <v>57</v>
      </c>
    </row>
    <row r="835" spans="1:5" x14ac:dyDescent="0.25">
      <c r="A835" t="s">
        <v>299</v>
      </c>
      <c r="B835" t="s">
        <v>60</v>
      </c>
      <c r="C835" t="s">
        <v>19</v>
      </c>
      <c r="D835">
        <v>38</v>
      </c>
      <c r="E835">
        <v>39</v>
      </c>
    </row>
    <row r="836" spans="1:5" x14ac:dyDescent="0.25">
      <c r="A836" t="s">
        <v>299</v>
      </c>
      <c r="B836" t="s">
        <v>60</v>
      </c>
      <c r="C836" t="s">
        <v>20</v>
      </c>
      <c r="D836">
        <v>23</v>
      </c>
      <c r="E836">
        <v>26</v>
      </c>
    </row>
    <row r="837" spans="1:5" x14ac:dyDescent="0.25">
      <c r="A837" t="s">
        <v>299</v>
      </c>
      <c r="B837" t="s">
        <v>60</v>
      </c>
      <c r="C837" t="s">
        <v>21</v>
      </c>
      <c r="D837">
        <v>17</v>
      </c>
      <c r="E837">
        <v>19</v>
      </c>
    </row>
    <row r="838" spans="1:5" x14ac:dyDescent="0.25">
      <c r="A838" t="s">
        <v>299</v>
      </c>
      <c r="B838" t="s">
        <v>61</v>
      </c>
      <c r="C838" t="s">
        <v>300</v>
      </c>
      <c r="D838">
        <v>122</v>
      </c>
      <c r="E838">
        <v>109</v>
      </c>
    </row>
    <row r="839" spans="1:5" x14ac:dyDescent="0.25">
      <c r="A839" t="s">
        <v>299</v>
      </c>
      <c r="B839" t="s">
        <v>61</v>
      </c>
      <c r="C839" t="s">
        <v>4</v>
      </c>
      <c r="D839">
        <v>503</v>
      </c>
      <c r="E839">
        <v>454</v>
      </c>
    </row>
    <row r="840" spans="1:5" x14ac:dyDescent="0.25">
      <c r="A840" t="s">
        <v>299</v>
      </c>
      <c r="B840" t="s">
        <v>61</v>
      </c>
      <c r="C840" t="s">
        <v>5</v>
      </c>
      <c r="D840">
        <v>638</v>
      </c>
      <c r="E840">
        <v>561</v>
      </c>
    </row>
    <row r="841" spans="1:5" x14ac:dyDescent="0.25">
      <c r="A841" t="s">
        <v>299</v>
      </c>
      <c r="B841" t="s">
        <v>61</v>
      </c>
      <c r="C841" t="s">
        <v>6</v>
      </c>
      <c r="D841">
        <v>604</v>
      </c>
      <c r="E841">
        <v>538</v>
      </c>
    </row>
    <row r="842" spans="1:5" x14ac:dyDescent="0.25">
      <c r="A842" t="s">
        <v>299</v>
      </c>
      <c r="B842" t="s">
        <v>61</v>
      </c>
      <c r="C842" t="s">
        <v>7</v>
      </c>
      <c r="D842">
        <v>509</v>
      </c>
      <c r="E842">
        <v>468</v>
      </c>
    </row>
    <row r="843" spans="1:5" x14ac:dyDescent="0.25">
      <c r="A843" t="s">
        <v>299</v>
      </c>
      <c r="B843" t="s">
        <v>61</v>
      </c>
      <c r="C843" t="s">
        <v>8</v>
      </c>
      <c r="D843">
        <v>481</v>
      </c>
      <c r="E843">
        <v>457</v>
      </c>
    </row>
    <row r="844" spans="1:5" x14ac:dyDescent="0.25">
      <c r="A844" t="s">
        <v>299</v>
      </c>
      <c r="B844" t="s">
        <v>61</v>
      </c>
      <c r="C844" t="s">
        <v>9</v>
      </c>
      <c r="D844">
        <v>478</v>
      </c>
      <c r="E844">
        <v>489</v>
      </c>
    </row>
    <row r="845" spans="1:5" x14ac:dyDescent="0.25">
      <c r="A845" t="s">
        <v>299</v>
      </c>
      <c r="B845" t="s">
        <v>61</v>
      </c>
      <c r="C845" t="s">
        <v>10</v>
      </c>
      <c r="D845">
        <v>494</v>
      </c>
      <c r="E845">
        <v>512</v>
      </c>
    </row>
    <row r="846" spans="1:5" x14ac:dyDescent="0.25">
      <c r="A846" t="s">
        <v>299</v>
      </c>
      <c r="B846" t="s">
        <v>61</v>
      </c>
      <c r="C846" t="s">
        <v>11</v>
      </c>
      <c r="D846">
        <v>427</v>
      </c>
      <c r="E846">
        <v>483</v>
      </c>
    </row>
    <row r="847" spans="1:5" x14ac:dyDescent="0.25">
      <c r="A847" t="s">
        <v>299</v>
      </c>
      <c r="B847" t="s">
        <v>61</v>
      </c>
      <c r="C847" t="s">
        <v>12</v>
      </c>
      <c r="D847">
        <v>390</v>
      </c>
      <c r="E847">
        <v>466</v>
      </c>
    </row>
    <row r="848" spans="1:5" x14ac:dyDescent="0.25">
      <c r="A848" t="s">
        <v>299</v>
      </c>
      <c r="B848" t="s">
        <v>61</v>
      </c>
      <c r="C848" t="s">
        <v>13</v>
      </c>
      <c r="D848">
        <v>387</v>
      </c>
      <c r="E848">
        <v>457</v>
      </c>
    </row>
    <row r="849" spans="1:5" x14ac:dyDescent="0.25">
      <c r="A849" t="s">
        <v>299</v>
      </c>
      <c r="B849" t="s">
        <v>61</v>
      </c>
      <c r="C849" t="s">
        <v>14</v>
      </c>
      <c r="D849">
        <v>355</v>
      </c>
      <c r="E849">
        <v>405</v>
      </c>
    </row>
    <row r="850" spans="1:5" x14ac:dyDescent="0.25">
      <c r="A850" t="s">
        <v>299</v>
      </c>
      <c r="B850" t="s">
        <v>61</v>
      </c>
      <c r="C850" t="s">
        <v>15</v>
      </c>
      <c r="D850">
        <v>292</v>
      </c>
      <c r="E850">
        <v>324</v>
      </c>
    </row>
    <row r="851" spans="1:5" x14ac:dyDescent="0.25">
      <c r="A851" t="s">
        <v>299</v>
      </c>
      <c r="B851" t="s">
        <v>61</v>
      </c>
      <c r="C851" t="s">
        <v>16</v>
      </c>
      <c r="D851">
        <v>239</v>
      </c>
      <c r="E851">
        <v>263</v>
      </c>
    </row>
    <row r="852" spans="1:5" x14ac:dyDescent="0.25">
      <c r="A852" t="s">
        <v>299</v>
      </c>
      <c r="B852" t="s">
        <v>61</v>
      </c>
      <c r="C852" t="s">
        <v>17</v>
      </c>
      <c r="D852">
        <v>182</v>
      </c>
      <c r="E852">
        <v>193</v>
      </c>
    </row>
    <row r="853" spans="1:5" x14ac:dyDescent="0.25">
      <c r="A853" t="s">
        <v>299</v>
      </c>
      <c r="B853" t="s">
        <v>61</v>
      </c>
      <c r="C853" t="s">
        <v>18</v>
      </c>
      <c r="D853">
        <v>125</v>
      </c>
      <c r="E853">
        <v>133</v>
      </c>
    </row>
    <row r="854" spans="1:5" x14ac:dyDescent="0.25">
      <c r="A854" t="s">
        <v>299</v>
      </c>
      <c r="B854" t="s">
        <v>61</v>
      </c>
      <c r="C854" t="s">
        <v>19</v>
      </c>
      <c r="D854">
        <v>88</v>
      </c>
      <c r="E854">
        <v>92</v>
      </c>
    </row>
    <row r="855" spans="1:5" x14ac:dyDescent="0.25">
      <c r="A855" t="s">
        <v>299</v>
      </c>
      <c r="B855" t="s">
        <v>61</v>
      </c>
      <c r="C855" t="s">
        <v>20</v>
      </c>
      <c r="D855">
        <v>53</v>
      </c>
      <c r="E855">
        <v>60</v>
      </c>
    </row>
    <row r="856" spans="1:5" x14ac:dyDescent="0.25">
      <c r="A856" t="s">
        <v>299</v>
      </c>
      <c r="B856" t="s">
        <v>61</v>
      </c>
      <c r="C856" t="s">
        <v>21</v>
      </c>
      <c r="D856">
        <v>40</v>
      </c>
      <c r="E856">
        <v>46</v>
      </c>
    </row>
    <row r="857" spans="1:5" x14ac:dyDescent="0.25">
      <c r="A857" t="s">
        <v>299</v>
      </c>
      <c r="B857" t="s">
        <v>62</v>
      </c>
      <c r="C857" t="s">
        <v>300</v>
      </c>
      <c r="D857">
        <v>26</v>
      </c>
      <c r="E857">
        <v>23</v>
      </c>
    </row>
    <row r="858" spans="1:5" x14ac:dyDescent="0.25">
      <c r="A858" t="s">
        <v>299</v>
      </c>
      <c r="B858" t="s">
        <v>62</v>
      </c>
      <c r="C858" t="s">
        <v>4</v>
      </c>
      <c r="D858">
        <v>107</v>
      </c>
      <c r="E858">
        <v>97</v>
      </c>
    </row>
    <row r="859" spans="1:5" x14ac:dyDescent="0.25">
      <c r="A859" t="s">
        <v>299</v>
      </c>
      <c r="B859" t="s">
        <v>62</v>
      </c>
      <c r="C859" t="s">
        <v>5</v>
      </c>
      <c r="D859">
        <v>136</v>
      </c>
      <c r="E859">
        <v>119</v>
      </c>
    </row>
    <row r="860" spans="1:5" x14ac:dyDescent="0.25">
      <c r="A860" t="s">
        <v>299</v>
      </c>
      <c r="B860" t="s">
        <v>62</v>
      </c>
      <c r="C860" t="s">
        <v>6</v>
      </c>
      <c r="D860">
        <v>129</v>
      </c>
      <c r="E860">
        <v>115</v>
      </c>
    </row>
    <row r="861" spans="1:5" x14ac:dyDescent="0.25">
      <c r="A861" t="s">
        <v>299</v>
      </c>
      <c r="B861" t="s">
        <v>62</v>
      </c>
      <c r="C861" t="s">
        <v>7</v>
      </c>
      <c r="D861">
        <v>108</v>
      </c>
      <c r="E861">
        <v>100</v>
      </c>
    </row>
    <row r="862" spans="1:5" x14ac:dyDescent="0.25">
      <c r="A862" t="s">
        <v>299</v>
      </c>
      <c r="B862" t="s">
        <v>62</v>
      </c>
      <c r="C862" t="s">
        <v>8</v>
      </c>
      <c r="D862">
        <v>102</v>
      </c>
      <c r="E862">
        <v>97</v>
      </c>
    </row>
    <row r="863" spans="1:5" x14ac:dyDescent="0.25">
      <c r="A863" t="s">
        <v>299</v>
      </c>
      <c r="B863" t="s">
        <v>62</v>
      </c>
      <c r="C863" t="s">
        <v>9</v>
      </c>
      <c r="D863">
        <v>102</v>
      </c>
      <c r="E863">
        <v>104</v>
      </c>
    </row>
    <row r="864" spans="1:5" x14ac:dyDescent="0.25">
      <c r="A864" t="s">
        <v>299</v>
      </c>
      <c r="B864" t="s">
        <v>62</v>
      </c>
      <c r="C864" t="s">
        <v>10</v>
      </c>
      <c r="D864">
        <v>114</v>
      </c>
      <c r="E864">
        <v>117</v>
      </c>
    </row>
    <row r="865" spans="1:5" x14ac:dyDescent="0.25">
      <c r="A865" t="s">
        <v>299</v>
      </c>
      <c r="B865" t="s">
        <v>62</v>
      </c>
      <c r="C865" t="s">
        <v>11</v>
      </c>
      <c r="D865">
        <v>91</v>
      </c>
      <c r="E865">
        <v>103</v>
      </c>
    </row>
    <row r="866" spans="1:5" x14ac:dyDescent="0.25">
      <c r="A866" t="s">
        <v>299</v>
      </c>
      <c r="B866" t="s">
        <v>62</v>
      </c>
      <c r="C866" t="s">
        <v>12</v>
      </c>
      <c r="D866">
        <v>83</v>
      </c>
      <c r="E866">
        <v>99</v>
      </c>
    </row>
    <row r="867" spans="1:5" x14ac:dyDescent="0.25">
      <c r="A867" t="s">
        <v>299</v>
      </c>
      <c r="B867" t="s">
        <v>62</v>
      </c>
      <c r="C867" t="s">
        <v>13</v>
      </c>
      <c r="D867">
        <v>82</v>
      </c>
      <c r="E867">
        <v>97</v>
      </c>
    </row>
    <row r="868" spans="1:5" x14ac:dyDescent="0.25">
      <c r="A868" t="s">
        <v>299</v>
      </c>
      <c r="B868" t="s">
        <v>62</v>
      </c>
      <c r="C868" t="s">
        <v>14</v>
      </c>
      <c r="D868">
        <v>75</v>
      </c>
      <c r="E868">
        <v>86</v>
      </c>
    </row>
    <row r="869" spans="1:5" x14ac:dyDescent="0.25">
      <c r="A869" t="s">
        <v>299</v>
      </c>
      <c r="B869" t="s">
        <v>62</v>
      </c>
      <c r="C869" t="s">
        <v>15</v>
      </c>
      <c r="D869">
        <v>62</v>
      </c>
      <c r="E869">
        <v>69</v>
      </c>
    </row>
    <row r="870" spans="1:5" x14ac:dyDescent="0.25">
      <c r="A870" t="s">
        <v>299</v>
      </c>
      <c r="B870" t="s">
        <v>62</v>
      </c>
      <c r="C870" t="s">
        <v>16</v>
      </c>
      <c r="D870">
        <v>51</v>
      </c>
      <c r="E870">
        <v>56</v>
      </c>
    </row>
    <row r="871" spans="1:5" x14ac:dyDescent="0.25">
      <c r="A871" t="s">
        <v>299</v>
      </c>
      <c r="B871" t="s">
        <v>62</v>
      </c>
      <c r="C871" t="s">
        <v>17</v>
      </c>
      <c r="D871">
        <v>38</v>
      </c>
      <c r="E871">
        <v>41</v>
      </c>
    </row>
    <row r="872" spans="1:5" x14ac:dyDescent="0.25">
      <c r="A872" t="s">
        <v>299</v>
      </c>
      <c r="B872" t="s">
        <v>62</v>
      </c>
      <c r="C872" t="s">
        <v>18</v>
      </c>
      <c r="D872">
        <v>26</v>
      </c>
      <c r="E872">
        <v>28</v>
      </c>
    </row>
    <row r="873" spans="1:5" x14ac:dyDescent="0.25">
      <c r="A873" t="s">
        <v>299</v>
      </c>
      <c r="B873" t="s">
        <v>62</v>
      </c>
      <c r="C873" t="s">
        <v>19</v>
      </c>
      <c r="D873">
        <v>18</v>
      </c>
      <c r="E873">
        <v>19</v>
      </c>
    </row>
    <row r="874" spans="1:5" x14ac:dyDescent="0.25">
      <c r="A874" t="s">
        <v>299</v>
      </c>
      <c r="B874" t="s">
        <v>62</v>
      </c>
      <c r="C874" t="s">
        <v>20</v>
      </c>
      <c r="D874">
        <v>11</v>
      </c>
      <c r="E874">
        <v>12</v>
      </c>
    </row>
    <row r="875" spans="1:5" x14ac:dyDescent="0.25">
      <c r="A875" t="s">
        <v>299</v>
      </c>
      <c r="B875" t="s">
        <v>62</v>
      </c>
      <c r="C875" t="s">
        <v>21</v>
      </c>
      <c r="D875">
        <v>8</v>
      </c>
      <c r="E875">
        <v>9</v>
      </c>
    </row>
    <row r="876" spans="1:5" x14ac:dyDescent="0.25">
      <c r="A876" t="s">
        <v>299</v>
      </c>
      <c r="B876" t="s">
        <v>63</v>
      </c>
      <c r="C876" t="s">
        <v>300</v>
      </c>
      <c r="D876">
        <v>25</v>
      </c>
      <c r="E876">
        <v>22</v>
      </c>
    </row>
    <row r="877" spans="1:5" x14ac:dyDescent="0.25">
      <c r="A877" t="s">
        <v>299</v>
      </c>
      <c r="B877" t="s">
        <v>63</v>
      </c>
      <c r="C877" t="s">
        <v>4</v>
      </c>
      <c r="D877">
        <v>103</v>
      </c>
      <c r="E877">
        <v>93</v>
      </c>
    </row>
    <row r="878" spans="1:5" x14ac:dyDescent="0.25">
      <c r="A878" t="s">
        <v>299</v>
      </c>
      <c r="B878" t="s">
        <v>63</v>
      </c>
      <c r="C878" t="s">
        <v>5</v>
      </c>
      <c r="D878">
        <v>131</v>
      </c>
      <c r="E878">
        <v>115</v>
      </c>
    </row>
    <row r="879" spans="1:5" x14ac:dyDescent="0.25">
      <c r="A879" t="s">
        <v>299</v>
      </c>
      <c r="B879" t="s">
        <v>63</v>
      </c>
      <c r="C879" t="s">
        <v>6</v>
      </c>
      <c r="D879">
        <v>124</v>
      </c>
      <c r="E879">
        <v>110</v>
      </c>
    </row>
    <row r="880" spans="1:5" x14ac:dyDescent="0.25">
      <c r="A880" t="s">
        <v>299</v>
      </c>
      <c r="B880" t="s">
        <v>63</v>
      </c>
      <c r="C880" t="s">
        <v>7</v>
      </c>
      <c r="D880">
        <v>105</v>
      </c>
      <c r="E880">
        <v>96</v>
      </c>
    </row>
    <row r="881" spans="1:5" x14ac:dyDescent="0.25">
      <c r="A881" t="s">
        <v>299</v>
      </c>
      <c r="B881" t="s">
        <v>63</v>
      </c>
      <c r="C881" t="s">
        <v>8</v>
      </c>
      <c r="D881">
        <v>99</v>
      </c>
      <c r="E881">
        <v>94</v>
      </c>
    </row>
    <row r="882" spans="1:5" x14ac:dyDescent="0.25">
      <c r="A882" t="s">
        <v>299</v>
      </c>
      <c r="B882" t="s">
        <v>63</v>
      </c>
      <c r="C882" t="s">
        <v>9</v>
      </c>
      <c r="D882">
        <v>98</v>
      </c>
      <c r="E882">
        <v>100</v>
      </c>
    </row>
    <row r="883" spans="1:5" x14ac:dyDescent="0.25">
      <c r="A883" t="s">
        <v>299</v>
      </c>
      <c r="B883" t="s">
        <v>63</v>
      </c>
      <c r="C883" t="s">
        <v>10</v>
      </c>
      <c r="D883">
        <v>107</v>
      </c>
      <c r="E883">
        <v>114</v>
      </c>
    </row>
    <row r="884" spans="1:5" x14ac:dyDescent="0.25">
      <c r="A884" t="s">
        <v>299</v>
      </c>
      <c r="B884" t="s">
        <v>63</v>
      </c>
      <c r="C884" t="s">
        <v>11</v>
      </c>
      <c r="D884">
        <v>88</v>
      </c>
      <c r="E884">
        <v>99</v>
      </c>
    </row>
    <row r="885" spans="1:5" x14ac:dyDescent="0.25">
      <c r="A885" t="s">
        <v>299</v>
      </c>
      <c r="B885" t="s">
        <v>63</v>
      </c>
      <c r="C885" t="s">
        <v>12</v>
      </c>
      <c r="D885">
        <v>80</v>
      </c>
      <c r="E885">
        <v>95</v>
      </c>
    </row>
    <row r="886" spans="1:5" x14ac:dyDescent="0.25">
      <c r="A886" t="s">
        <v>299</v>
      </c>
      <c r="B886" t="s">
        <v>63</v>
      </c>
      <c r="C886" t="s">
        <v>13</v>
      </c>
      <c r="D886">
        <v>79</v>
      </c>
      <c r="E886">
        <v>94</v>
      </c>
    </row>
    <row r="887" spans="1:5" x14ac:dyDescent="0.25">
      <c r="A887" t="s">
        <v>299</v>
      </c>
      <c r="B887" t="s">
        <v>63</v>
      </c>
      <c r="C887" t="s">
        <v>14</v>
      </c>
      <c r="D887">
        <v>73</v>
      </c>
      <c r="E887">
        <v>83</v>
      </c>
    </row>
    <row r="888" spans="1:5" x14ac:dyDescent="0.25">
      <c r="A888" t="s">
        <v>299</v>
      </c>
      <c r="B888" t="s">
        <v>63</v>
      </c>
      <c r="C888" t="s">
        <v>15</v>
      </c>
      <c r="D888">
        <v>60</v>
      </c>
      <c r="E888">
        <v>66</v>
      </c>
    </row>
    <row r="889" spans="1:5" x14ac:dyDescent="0.25">
      <c r="A889" t="s">
        <v>299</v>
      </c>
      <c r="B889" t="s">
        <v>63</v>
      </c>
      <c r="C889" t="s">
        <v>16</v>
      </c>
      <c r="D889">
        <v>49</v>
      </c>
      <c r="E889">
        <v>54</v>
      </c>
    </row>
    <row r="890" spans="1:5" x14ac:dyDescent="0.25">
      <c r="A890" t="s">
        <v>299</v>
      </c>
      <c r="B890" t="s">
        <v>63</v>
      </c>
      <c r="C890" t="s">
        <v>17</v>
      </c>
      <c r="D890">
        <v>37</v>
      </c>
      <c r="E890">
        <v>39</v>
      </c>
    </row>
    <row r="891" spans="1:5" x14ac:dyDescent="0.25">
      <c r="A891" t="s">
        <v>299</v>
      </c>
      <c r="B891" t="s">
        <v>63</v>
      </c>
      <c r="C891" t="s">
        <v>18</v>
      </c>
      <c r="D891">
        <v>25</v>
      </c>
      <c r="E891">
        <v>27</v>
      </c>
    </row>
    <row r="892" spans="1:5" x14ac:dyDescent="0.25">
      <c r="A892" t="s">
        <v>299</v>
      </c>
      <c r="B892" t="s">
        <v>63</v>
      </c>
      <c r="C892" t="s">
        <v>19</v>
      </c>
      <c r="D892">
        <v>18</v>
      </c>
      <c r="E892">
        <v>19</v>
      </c>
    </row>
    <row r="893" spans="1:5" x14ac:dyDescent="0.25">
      <c r="A893" t="s">
        <v>299</v>
      </c>
      <c r="B893" t="s">
        <v>63</v>
      </c>
      <c r="C893" t="s">
        <v>20</v>
      </c>
      <c r="D893">
        <v>11</v>
      </c>
      <c r="E893">
        <v>12</v>
      </c>
    </row>
    <row r="894" spans="1:5" x14ac:dyDescent="0.25">
      <c r="A894" t="s">
        <v>299</v>
      </c>
      <c r="B894" t="s">
        <v>63</v>
      </c>
      <c r="C894" t="s">
        <v>21</v>
      </c>
      <c r="D894">
        <v>8</v>
      </c>
      <c r="E894">
        <v>9</v>
      </c>
    </row>
    <row r="895" spans="1:5" x14ac:dyDescent="0.25">
      <c r="A895" t="s">
        <v>299</v>
      </c>
      <c r="B895" t="s">
        <v>64</v>
      </c>
      <c r="C895" t="s">
        <v>300</v>
      </c>
      <c r="D895">
        <v>66</v>
      </c>
      <c r="E895">
        <v>59</v>
      </c>
    </row>
    <row r="896" spans="1:5" x14ac:dyDescent="0.25">
      <c r="A896" t="s">
        <v>299</v>
      </c>
      <c r="B896" t="s">
        <v>64</v>
      </c>
      <c r="C896" t="s">
        <v>4</v>
      </c>
      <c r="D896">
        <v>274</v>
      </c>
      <c r="E896">
        <v>247</v>
      </c>
    </row>
    <row r="897" spans="1:5" x14ac:dyDescent="0.25">
      <c r="A897" t="s">
        <v>299</v>
      </c>
      <c r="B897" t="s">
        <v>64</v>
      </c>
      <c r="C897" t="s">
        <v>5</v>
      </c>
      <c r="D897">
        <v>347</v>
      </c>
      <c r="E897">
        <v>305</v>
      </c>
    </row>
    <row r="898" spans="1:5" x14ac:dyDescent="0.25">
      <c r="A898" t="s">
        <v>299</v>
      </c>
      <c r="B898" t="s">
        <v>64</v>
      </c>
      <c r="C898" t="s">
        <v>6</v>
      </c>
      <c r="D898">
        <v>329</v>
      </c>
      <c r="E898">
        <v>293</v>
      </c>
    </row>
    <row r="899" spans="1:5" x14ac:dyDescent="0.25">
      <c r="A899" t="s">
        <v>299</v>
      </c>
      <c r="B899" t="s">
        <v>64</v>
      </c>
      <c r="C899" t="s">
        <v>7</v>
      </c>
      <c r="D899">
        <v>277</v>
      </c>
      <c r="E899">
        <v>255</v>
      </c>
    </row>
    <row r="900" spans="1:5" x14ac:dyDescent="0.25">
      <c r="A900" t="s">
        <v>299</v>
      </c>
      <c r="B900" t="s">
        <v>64</v>
      </c>
      <c r="C900" t="s">
        <v>8</v>
      </c>
      <c r="D900">
        <v>262</v>
      </c>
      <c r="E900">
        <v>249</v>
      </c>
    </row>
    <row r="901" spans="1:5" x14ac:dyDescent="0.25">
      <c r="A901" t="s">
        <v>299</v>
      </c>
      <c r="B901" t="s">
        <v>64</v>
      </c>
      <c r="C901" t="s">
        <v>9</v>
      </c>
      <c r="D901">
        <v>260</v>
      </c>
      <c r="E901">
        <v>266</v>
      </c>
    </row>
    <row r="902" spans="1:5" x14ac:dyDescent="0.25">
      <c r="A902" t="s">
        <v>299</v>
      </c>
      <c r="B902" t="s">
        <v>64</v>
      </c>
      <c r="C902" t="s">
        <v>10</v>
      </c>
      <c r="D902">
        <v>273</v>
      </c>
      <c r="E902">
        <v>283</v>
      </c>
    </row>
    <row r="903" spans="1:5" x14ac:dyDescent="0.25">
      <c r="A903" t="s">
        <v>299</v>
      </c>
      <c r="B903" t="s">
        <v>64</v>
      </c>
      <c r="C903" t="s">
        <v>11</v>
      </c>
      <c r="D903">
        <v>233</v>
      </c>
      <c r="E903">
        <v>263</v>
      </c>
    </row>
    <row r="904" spans="1:5" x14ac:dyDescent="0.25">
      <c r="A904" t="s">
        <v>299</v>
      </c>
      <c r="B904" t="s">
        <v>64</v>
      </c>
      <c r="C904" t="s">
        <v>12</v>
      </c>
      <c r="D904">
        <v>212</v>
      </c>
      <c r="E904">
        <v>253</v>
      </c>
    </row>
    <row r="905" spans="1:5" x14ac:dyDescent="0.25">
      <c r="A905" t="s">
        <v>299</v>
      </c>
      <c r="B905" t="s">
        <v>64</v>
      </c>
      <c r="C905" t="s">
        <v>13</v>
      </c>
      <c r="D905">
        <v>210</v>
      </c>
      <c r="E905">
        <v>249</v>
      </c>
    </row>
    <row r="906" spans="1:5" x14ac:dyDescent="0.25">
      <c r="A906" t="s">
        <v>299</v>
      </c>
      <c r="B906" t="s">
        <v>64</v>
      </c>
      <c r="C906" t="s">
        <v>14</v>
      </c>
      <c r="D906">
        <v>193</v>
      </c>
      <c r="E906">
        <v>220</v>
      </c>
    </row>
    <row r="907" spans="1:5" x14ac:dyDescent="0.25">
      <c r="A907" t="s">
        <v>299</v>
      </c>
      <c r="B907" t="s">
        <v>64</v>
      </c>
      <c r="C907" t="s">
        <v>15</v>
      </c>
      <c r="D907">
        <v>159</v>
      </c>
      <c r="E907">
        <v>176</v>
      </c>
    </row>
    <row r="908" spans="1:5" x14ac:dyDescent="0.25">
      <c r="A908" t="s">
        <v>299</v>
      </c>
      <c r="B908" t="s">
        <v>64</v>
      </c>
      <c r="C908" t="s">
        <v>16</v>
      </c>
      <c r="D908">
        <v>130</v>
      </c>
      <c r="E908">
        <v>143</v>
      </c>
    </row>
    <row r="909" spans="1:5" x14ac:dyDescent="0.25">
      <c r="A909" t="s">
        <v>299</v>
      </c>
      <c r="B909" t="s">
        <v>64</v>
      </c>
      <c r="C909" t="s">
        <v>17</v>
      </c>
      <c r="D909">
        <v>99</v>
      </c>
      <c r="E909">
        <v>105</v>
      </c>
    </row>
    <row r="910" spans="1:5" x14ac:dyDescent="0.25">
      <c r="A910" t="s">
        <v>299</v>
      </c>
      <c r="B910" t="s">
        <v>64</v>
      </c>
      <c r="C910" t="s">
        <v>18</v>
      </c>
      <c r="D910">
        <v>68</v>
      </c>
      <c r="E910">
        <v>72</v>
      </c>
    </row>
    <row r="911" spans="1:5" x14ac:dyDescent="0.25">
      <c r="A911" t="s">
        <v>299</v>
      </c>
      <c r="B911" t="s">
        <v>64</v>
      </c>
      <c r="C911" t="s">
        <v>19</v>
      </c>
      <c r="D911">
        <v>47</v>
      </c>
      <c r="E911">
        <v>50</v>
      </c>
    </row>
    <row r="912" spans="1:5" x14ac:dyDescent="0.25">
      <c r="A912" t="s">
        <v>299</v>
      </c>
      <c r="B912" t="s">
        <v>64</v>
      </c>
      <c r="C912" t="s">
        <v>20</v>
      </c>
      <c r="D912">
        <v>29</v>
      </c>
      <c r="E912">
        <v>33</v>
      </c>
    </row>
    <row r="913" spans="1:5" x14ac:dyDescent="0.25">
      <c r="A913" t="s">
        <v>299</v>
      </c>
      <c r="B913" t="s">
        <v>64</v>
      </c>
      <c r="C913" t="s">
        <v>21</v>
      </c>
      <c r="D913">
        <v>22</v>
      </c>
      <c r="E913">
        <v>25</v>
      </c>
    </row>
    <row r="914" spans="1:5" x14ac:dyDescent="0.25">
      <c r="A914" t="s">
        <v>299</v>
      </c>
      <c r="B914" t="s">
        <v>65</v>
      </c>
      <c r="C914" t="s">
        <v>300</v>
      </c>
      <c r="D914">
        <v>14</v>
      </c>
      <c r="E914">
        <v>12</v>
      </c>
    </row>
    <row r="915" spans="1:5" x14ac:dyDescent="0.25">
      <c r="A915" t="s">
        <v>299</v>
      </c>
      <c r="B915" t="s">
        <v>65</v>
      </c>
      <c r="C915" t="s">
        <v>4</v>
      </c>
      <c r="D915">
        <v>59</v>
      </c>
      <c r="E915">
        <v>53</v>
      </c>
    </row>
    <row r="916" spans="1:5" x14ac:dyDescent="0.25">
      <c r="A916" t="s">
        <v>299</v>
      </c>
      <c r="B916" t="s">
        <v>65</v>
      </c>
      <c r="C916" t="s">
        <v>5</v>
      </c>
      <c r="D916">
        <v>75</v>
      </c>
      <c r="E916">
        <v>66</v>
      </c>
    </row>
    <row r="917" spans="1:5" x14ac:dyDescent="0.25">
      <c r="A917" t="s">
        <v>299</v>
      </c>
      <c r="B917" t="s">
        <v>65</v>
      </c>
      <c r="C917" t="s">
        <v>6</v>
      </c>
      <c r="D917">
        <v>71</v>
      </c>
      <c r="E917">
        <v>63</v>
      </c>
    </row>
    <row r="918" spans="1:5" x14ac:dyDescent="0.25">
      <c r="A918" t="s">
        <v>299</v>
      </c>
      <c r="B918" t="s">
        <v>65</v>
      </c>
      <c r="C918" t="s">
        <v>7</v>
      </c>
      <c r="D918">
        <v>60</v>
      </c>
      <c r="E918">
        <v>55</v>
      </c>
    </row>
    <row r="919" spans="1:5" x14ac:dyDescent="0.25">
      <c r="A919" t="s">
        <v>299</v>
      </c>
      <c r="B919" t="s">
        <v>65</v>
      </c>
      <c r="C919" t="s">
        <v>8</v>
      </c>
      <c r="D919">
        <v>56</v>
      </c>
      <c r="E919">
        <v>53</v>
      </c>
    </row>
    <row r="920" spans="1:5" x14ac:dyDescent="0.25">
      <c r="A920" t="s">
        <v>299</v>
      </c>
      <c r="B920" t="s">
        <v>65</v>
      </c>
      <c r="C920" t="s">
        <v>9</v>
      </c>
      <c r="D920">
        <v>56</v>
      </c>
      <c r="E920">
        <v>57</v>
      </c>
    </row>
    <row r="921" spans="1:5" x14ac:dyDescent="0.25">
      <c r="A921" t="s">
        <v>299</v>
      </c>
      <c r="B921" t="s">
        <v>65</v>
      </c>
      <c r="C921" t="s">
        <v>10</v>
      </c>
      <c r="D921">
        <v>66</v>
      </c>
      <c r="E921">
        <v>70</v>
      </c>
    </row>
    <row r="922" spans="1:5" x14ac:dyDescent="0.25">
      <c r="A922" t="s">
        <v>299</v>
      </c>
      <c r="B922" t="s">
        <v>65</v>
      </c>
      <c r="C922" t="s">
        <v>11</v>
      </c>
      <c r="D922">
        <v>50</v>
      </c>
      <c r="E922">
        <v>57</v>
      </c>
    </row>
    <row r="923" spans="1:5" x14ac:dyDescent="0.25">
      <c r="A923" t="s">
        <v>299</v>
      </c>
      <c r="B923" t="s">
        <v>65</v>
      </c>
      <c r="C923" t="s">
        <v>12</v>
      </c>
      <c r="D923">
        <v>46</v>
      </c>
      <c r="E923">
        <v>54</v>
      </c>
    </row>
    <row r="924" spans="1:5" x14ac:dyDescent="0.25">
      <c r="A924" t="s">
        <v>299</v>
      </c>
      <c r="B924" t="s">
        <v>65</v>
      </c>
      <c r="C924" t="s">
        <v>13</v>
      </c>
      <c r="D924">
        <v>45</v>
      </c>
      <c r="E924">
        <v>53</v>
      </c>
    </row>
    <row r="925" spans="1:5" x14ac:dyDescent="0.25">
      <c r="A925" t="s">
        <v>299</v>
      </c>
      <c r="B925" t="s">
        <v>65</v>
      </c>
      <c r="C925" t="s">
        <v>14</v>
      </c>
      <c r="D925">
        <v>41</v>
      </c>
      <c r="E925">
        <v>47</v>
      </c>
    </row>
    <row r="926" spans="1:5" x14ac:dyDescent="0.25">
      <c r="A926" t="s">
        <v>299</v>
      </c>
      <c r="B926" t="s">
        <v>65</v>
      </c>
      <c r="C926" t="s">
        <v>15</v>
      </c>
      <c r="D926">
        <v>34</v>
      </c>
      <c r="E926">
        <v>38</v>
      </c>
    </row>
    <row r="927" spans="1:5" x14ac:dyDescent="0.25">
      <c r="A927" t="s">
        <v>299</v>
      </c>
      <c r="B927" t="s">
        <v>65</v>
      </c>
      <c r="C927" t="s">
        <v>16</v>
      </c>
      <c r="D927">
        <v>28</v>
      </c>
      <c r="E927">
        <v>31</v>
      </c>
    </row>
    <row r="928" spans="1:5" x14ac:dyDescent="0.25">
      <c r="A928" t="s">
        <v>299</v>
      </c>
      <c r="B928" t="s">
        <v>65</v>
      </c>
      <c r="C928" t="s">
        <v>17</v>
      </c>
      <c r="D928">
        <v>21</v>
      </c>
      <c r="E928">
        <v>22</v>
      </c>
    </row>
    <row r="929" spans="1:5" x14ac:dyDescent="0.25">
      <c r="A929" t="s">
        <v>299</v>
      </c>
      <c r="B929" t="s">
        <v>65</v>
      </c>
      <c r="C929" t="s">
        <v>18</v>
      </c>
      <c r="D929">
        <v>14</v>
      </c>
      <c r="E929">
        <v>15</v>
      </c>
    </row>
    <row r="930" spans="1:5" x14ac:dyDescent="0.25">
      <c r="A930" t="s">
        <v>299</v>
      </c>
      <c r="B930" t="s">
        <v>65</v>
      </c>
      <c r="C930" t="s">
        <v>19</v>
      </c>
      <c r="D930">
        <v>10</v>
      </c>
      <c r="E930">
        <v>10</v>
      </c>
    </row>
    <row r="931" spans="1:5" x14ac:dyDescent="0.25">
      <c r="A931" t="s">
        <v>299</v>
      </c>
      <c r="B931" t="s">
        <v>65</v>
      </c>
      <c r="C931" t="s">
        <v>20</v>
      </c>
      <c r="D931">
        <v>6</v>
      </c>
      <c r="E931">
        <v>7</v>
      </c>
    </row>
    <row r="932" spans="1:5" x14ac:dyDescent="0.25">
      <c r="A932" t="s">
        <v>299</v>
      </c>
      <c r="B932" t="s">
        <v>65</v>
      </c>
      <c r="C932" t="s">
        <v>21</v>
      </c>
      <c r="D932">
        <v>4</v>
      </c>
      <c r="E932">
        <v>5</v>
      </c>
    </row>
    <row r="933" spans="1:5" x14ac:dyDescent="0.25">
      <c r="A933" t="s">
        <v>299</v>
      </c>
      <c r="B933" t="s">
        <v>66</v>
      </c>
      <c r="C933" t="s">
        <v>300</v>
      </c>
      <c r="D933">
        <v>94</v>
      </c>
      <c r="E933">
        <v>84</v>
      </c>
    </row>
    <row r="934" spans="1:5" x14ac:dyDescent="0.25">
      <c r="A934" t="s">
        <v>299</v>
      </c>
      <c r="B934" t="s">
        <v>66</v>
      </c>
      <c r="C934" t="s">
        <v>4</v>
      </c>
      <c r="D934">
        <v>388</v>
      </c>
      <c r="E934">
        <v>350</v>
      </c>
    </row>
    <row r="935" spans="1:5" x14ac:dyDescent="0.25">
      <c r="A935" t="s">
        <v>299</v>
      </c>
      <c r="B935" t="s">
        <v>66</v>
      </c>
      <c r="C935" t="s">
        <v>5</v>
      </c>
      <c r="D935">
        <v>492</v>
      </c>
      <c r="E935">
        <v>433</v>
      </c>
    </row>
    <row r="936" spans="1:5" x14ac:dyDescent="0.25">
      <c r="A936" t="s">
        <v>299</v>
      </c>
      <c r="B936" t="s">
        <v>66</v>
      </c>
      <c r="C936" t="s">
        <v>6</v>
      </c>
      <c r="D936">
        <v>466</v>
      </c>
      <c r="E936">
        <v>415</v>
      </c>
    </row>
    <row r="937" spans="1:5" x14ac:dyDescent="0.25">
      <c r="A937" t="s">
        <v>299</v>
      </c>
      <c r="B937" t="s">
        <v>66</v>
      </c>
      <c r="C937" t="s">
        <v>7</v>
      </c>
      <c r="D937">
        <v>393</v>
      </c>
      <c r="E937">
        <v>361</v>
      </c>
    </row>
    <row r="938" spans="1:5" x14ac:dyDescent="0.25">
      <c r="A938" t="s">
        <v>299</v>
      </c>
      <c r="B938" t="s">
        <v>66</v>
      </c>
      <c r="C938" t="s">
        <v>8</v>
      </c>
      <c r="D938">
        <v>371</v>
      </c>
      <c r="E938">
        <v>352</v>
      </c>
    </row>
    <row r="939" spans="1:5" x14ac:dyDescent="0.25">
      <c r="A939" t="s">
        <v>299</v>
      </c>
      <c r="B939" t="s">
        <v>66</v>
      </c>
      <c r="C939" t="s">
        <v>9</v>
      </c>
      <c r="D939">
        <v>369</v>
      </c>
      <c r="E939">
        <v>377</v>
      </c>
    </row>
    <row r="940" spans="1:5" x14ac:dyDescent="0.25">
      <c r="A940" t="s">
        <v>299</v>
      </c>
      <c r="B940" t="s">
        <v>66</v>
      </c>
      <c r="C940" t="s">
        <v>10</v>
      </c>
      <c r="D940">
        <v>382</v>
      </c>
      <c r="E940">
        <v>399</v>
      </c>
    </row>
    <row r="941" spans="1:5" x14ac:dyDescent="0.25">
      <c r="A941" t="s">
        <v>299</v>
      </c>
      <c r="B941" t="s">
        <v>66</v>
      </c>
      <c r="C941" t="s">
        <v>11</v>
      </c>
      <c r="D941">
        <v>330</v>
      </c>
      <c r="E941">
        <v>372</v>
      </c>
    </row>
    <row r="942" spans="1:5" x14ac:dyDescent="0.25">
      <c r="A942" t="s">
        <v>299</v>
      </c>
      <c r="B942" t="s">
        <v>66</v>
      </c>
      <c r="C942" t="s">
        <v>12</v>
      </c>
      <c r="D942">
        <v>301</v>
      </c>
      <c r="E942">
        <v>359</v>
      </c>
    </row>
    <row r="943" spans="1:5" x14ac:dyDescent="0.25">
      <c r="A943" t="s">
        <v>299</v>
      </c>
      <c r="B943" t="s">
        <v>66</v>
      </c>
      <c r="C943" t="s">
        <v>13</v>
      </c>
      <c r="D943">
        <v>298</v>
      </c>
      <c r="E943">
        <v>352</v>
      </c>
    </row>
    <row r="944" spans="1:5" x14ac:dyDescent="0.25">
      <c r="A944" t="s">
        <v>299</v>
      </c>
      <c r="B944" t="s">
        <v>66</v>
      </c>
      <c r="C944" t="s">
        <v>14</v>
      </c>
      <c r="D944">
        <v>274</v>
      </c>
      <c r="E944">
        <v>312</v>
      </c>
    </row>
    <row r="945" spans="1:5" x14ac:dyDescent="0.25">
      <c r="A945" t="s">
        <v>299</v>
      </c>
      <c r="B945" t="s">
        <v>66</v>
      </c>
      <c r="C945" t="s">
        <v>15</v>
      </c>
      <c r="D945">
        <v>225</v>
      </c>
      <c r="E945">
        <v>250</v>
      </c>
    </row>
    <row r="946" spans="1:5" x14ac:dyDescent="0.25">
      <c r="A946" t="s">
        <v>299</v>
      </c>
      <c r="B946" t="s">
        <v>66</v>
      </c>
      <c r="C946" t="s">
        <v>16</v>
      </c>
      <c r="D946">
        <v>184</v>
      </c>
      <c r="E946">
        <v>203</v>
      </c>
    </row>
    <row r="947" spans="1:5" x14ac:dyDescent="0.25">
      <c r="A947" t="s">
        <v>299</v>
      </c>
      <c r="B947" t="s">
        <v>66</v>
      </c>
      <c r="C947" t="s">
        <v>17</v>
      </c>
      <c r="D947">
        <v>140</v>
      </c>
      <c r="E947">
        <v>149</v>
      </c>
    </row>
    <row r="948" spans="1:5" x14ac:dyDescent="0.25">
      <c r="A948" t="s">
        <v>299</v>
      </c>
      <c r="B948" t="s">
        <v>66</v>
      </c>
      <c r="C948" t="s">
        <v>18</v>
      </c>
      <c r="D948">
        <v>97</v>
      </c>
      <c r="E948">
        <v>102</v>
      </c>
    </row>
    <row r="949" spans="1:5" x14ac:dyDescent="0.25">
      <c r="A949" t="s">
        <v>299</v>
      </c>
      <c r="B949" t="s">
        <v>66</v>
      </c>
      <c r="C949" t="s">
        <v>19</v>
      </c>
      <c r="D949">
        <v>67</v>
      </c>
      <c r="E949">
        <v>71</v>
      </c>
    </row>
    <row r="950" spans="1:5" x14ac:dyDescent="0.25">
      <c r="A950" t="s">
        <v>299</v>
      </c>
      <c r="B950" t="s">
        <v>66</v>
      </c>
      <c r="C950" t="s">
        <v>20</v>
      </c>
      <c r="D950">
        <v>41</v>
      </c>
      <c r="E950">
        <v>46</v>
      </c>
    </row>
    <row r="951" spans="1:5" x14ac:dyDescent="0.25">
      <c r="A951" t="s">
        <v>299</v>
      </c>
      <c r="B951" t="s">
        <v>66</v>
      </c>
      <c r="C951" t="s">
        <v>21</v>
      </c>
      <c r="D951">
        <v>31</v>
      </c>
      <c r="E951">
        <v>35</v>
      </c>
    </row>
    <row r="952" spans="1:5" x14ac:dyDescent="0.25">
      <c r="A952" t="s">
        <v>299</v>
      </c>
      <c r="B952" t="s">
        <v>67</v>
      </c>
      <c r="C952" t="s">
        <v>300</v>
      </c>
      <c r="D952">
        <v>54</v>
      </c>
      <c r="E952">
        <v>49</v>
      </c>
    </row>
    <row r="953" spans="1:5" x14ac:dyDescent="0.25">
      <c r="A953" t="s">
        <v>299</v>
      </c>
      <c r="B953" t="s">
        <v>67</v>
      </c>
      <c r="C953" t="s">
        <v>4</v>
      </c>
      <c r="D953">
        <v>225</v>
      </c>
      <c r="E953">
        <v>203</v>
      </c>
    </row>
    <row r="954" spans="1:5" x14ac:dyDescent="0.25">
      <c r="A954" t="s">
        <v>299</v>
      </c>
      <c r="B954" t="s">
        <v>67</v>
      </c>
      <c r="C954" t="s">
        <v>5</v>
      </c>
      <c r="D954">
        <v>285</v>
      </c>
      <c r="E954">
        <v>251</v>
      </c>
    </row>
    <row r="955" spans="1:5" x14ac:dyDescent="0.25">
      <c r="A955" t="s">
        <v>299</v>
      </c>
      <c r="B955" t="s">
        <v>67</v>
      </c>
      <c r="C955" t="s">
        <v>6</v>
      </c>
      <c r="D955">
        <v>270</v>
      </c>
      <c r="E955">
        <v>240</v>
      </c>
    </row>
    <row r="956" spans="1:5" x14ac:dyDescent="0.25">
      <c r="A956" t="s">
        <v>299</v>
      </c>
      <c r="B956" t="s">
        <v>67</v>
      </c>
      <c r="C956" t="s">
        <v>7</v>
      </c>
      <c r="D956">
        <v>228</v>
      </c>
      <c r="E956">
        <v>209</v>
      </c>
    </row>
    <row r="957" spans="1:5" x14ac:dyDescent="0.25">
      <c r="A957" t="s">
        <v>299</v>
      </c>
      <c r="B957" t="s">
        <v>67</v>
      </c>
      <c r="C957" t="s">
        <v>8</v>
      </c>
      <c r="D957">
        <v>215</v>
      </c>
      <c r="E957">
        <v>204</v>
      </c>
    </row>
    <row r="958" spans="1:5" x14ac:dyDescent="0.25">
      <c r="A958" t="s">
        <v>299</v>
      </c>
      <c r="B958" t="s">
        <v>67</v>
      </c>
      <c r="C958" t="s">
        <v>9</v>
      </c>
      <c r="D958">
        <v>213</v>
      </c>
      <c r="E958">
        <v>218</v>
      </c>
    </row>
    <row r="959" spans="1:5" x14ac:dyDescent="0.25">
      <c r="A959" t="s">
        <v>299</v>
      </c>
      <c r="B959" t="s">
        <v>67</v>
      </c>
      <c r="C959" t="s">
        <v>10</v>
      </c>
      <c r="D959">
        <v>226</v>
      </c>
      <c r="E959">
        <v>234</v>
      </c>
    </row>
    <row r="960" spans="1:5" x14ac:dyDescent="0.25">
      <c r="A960" t="s">
        <v>299</v>
      </c>
      <c r="B960" t="s">
        <v>67</v>
      </c>
      <c r="C960" t="s">
        <v>11</v>
      </c>
      <c r="D960">
        <v>191</v>
      </c>
      <c r="E960">
        <v>216</v>
      </c>
    </row>
    <row r="961" spans="1:5" x14ac:dyDescent="0.25">
      <c r="A961" t="s">
        <v>299</v>
      </c>
      <c r="B961" t="s">
        <v>67</v>
      </c>
      <c r="C961" t="s">
        <v>12</v>
      </c>
      <c r="D961">
        <v>174</v>
      </c>
      <c r="E961">
        <v>208</v>
      </c>
    </row>
    <row r="962" spans="1:5" x14ac:dyDescent="0.25">
      <c r="A962" t="s">
        <v>299</v>
      </c>
      <c r="B962" t="s">
        <v>67</v>
      </c>
      <c r="C962" t="s">
        <v>13</v>
      </c>
      <c r="D962">
        <v>173</v>
      </c>
      <c r="E962">
        <v>204</v>
      </c>
    </row>
    <row r="963" spans="1:5" x14ac:dyDescent="0.25">
      <c r="A963" t="s">
        <v>299</v>
      </c>
      <c r="B963" t="s">
        <v>67</v>
      </c>
      <c r="C963" t="s">
        <v>14</v>
      </c>
      <c r="D963">
        <v>159</v>
      </c>
      <c r="E963">
        <v>181</v>
      </c>
    </row>
    <row r="964" spans="1:5" x14ac:dyDescent="0.25">
      <c r="A964" t="s">
        <v>299</v>
      </c>
      <c r="B964" t="s">
        <v>67</v>
      </c>
      <c r="C964" t="s">
        <v>15</v>
      </c>
      <c r="D964">
        <v>130</v>
      </c>
      <c r="E964">
        <v>145</v>
      </c>
    </row>
    <row r="965" spans="1:5" x14ac:dyDescent="0.25">
      <c r="A965" t="s">
        <v>299</v>
      </c>
      <c r="B965" t="s">
        <v>67</v>
      </c>
      <c r="C965" t="s">
        <v>16</v>
      </c>
      <c r="D965">
        <v>106</v>
      </c>
      <c r="E965">
        <v>117</v>
      </c>
    </row>
    <row r="966" spans="1:5" x14ac:dyDescent="0.25">
      <c r="A966" t="s">
        <v>299</v>
      </c>
      <c r="B966" t="s">
        <v>67</v>
      </c>
      <c r="C966" t="s">
        <v>17</v>
      </c>
      <c r="D966">
        <v>81</v>
      </c>
      <c r="E966">
        <v>86</v>
      </c>
    </row>
    <row r="967" spans="1:5" x14ac:dyDescent="0.25">
      <c r="A967" t="s">
        <v>299</v>
      </c>
      <c r="B967" t="s">
        <v>67</v>
      </c>
      <c r="C967" t="s">
        <v>18</v>
      </c>
      <c r="D967">
        <v>56</v>
      </c>
      <c r="E967">
        <v>59</v>
      </c>
    </row>
    <row r="968" spans="1:5" x14ac:dyDescent="0.25">
      <c r="A968" t="s">
        <v>299</v>
      </c>
      <c r="B968" t="s">
        <v>67</v>
      </c>
      <c r="C968" t="s">
        <v>19</v>
      </c>
      <c r="D968">
        <v>39</v>
      </c>
      <c r="E968">
        <v>41</v>
      </c>
    </row>
    <row r="969" spans="1:5" x14ac:dyDescent="0.25">
      <c r="A969" t="s">
        <v>299</v>
      </c>
      <c r="B969" t="s">
        <v>67</v>
      </c>
      <c r="C969" t="s">
        <v>20</v>
      </c>
      <c r="D969">
        <v>23</v>
      </c>
      <c r="E969">
        <v>27</v>
      </c>
    </row>
    <row r="970" spans="1:5" x14ac:dyDescent="0.25">
      <c r="A970" t="s">
        <v>299</v>
      </c>
      <c r="B970" t="s">
        <v>67</v>
      </c>
      <c r="C970" t="s">
        <v>21</v>
      </c>
      <c r="D970">
        <v>18</v>
      </c>
      <c r="E970">
        <v>20</v>
      </c>
    </row>
    <row r="971" spans="1:5" x14ac:dyDescent="0.25">
      <c r="A971" t="s">
        <v>299</v>
      </c>
      <c r="B971" t="s">
        <v>68</v>
      </c>
      <c r="C971" t="s">
        <v>300</v>
      </c>
      <c r="D971">
        <v>50</v>
      </c>
      <c r="E971">
        <v>45</v>
      </c>
    </row>
    <row r="972" spans="1:5" x14ac:dyDescent="0.25">
      <c r="A972" t="s">
        <v>299</v>
      </c>
      <c r="B972" t="s">
        <v>68</v>
      </c>
      <c r="C972" t="s">
        <v>4</v>
      </c>
      <c r="D972">
        <v>206</v>
      </c>
      <c r="E972">
        <v>186</v>
      </c>
    </row>
    <row r="973" spans="1:5" x14ac:dyDescent="0.25">
      <c r="A973" t="s">
        <v>299</v>
      </c>
      <c r="B973" t="s">
        <v>68</v>
      </c>
      <c r="C973" t="s">
        <v>5</v>
      </c>
      <c r="D973">
        <v>261</v>
      </c>
      <c r="E973">
        <v>230</v>
      </c>
    </row>
    <row r="974" spans="1:5" x14ac:dyDescent="0.25">
      <c r="A974" t="s">
        <v>299</v>
      </c>
      <c r="B974" t="s">
        <v>68</v>
      </c>
      <c r="C974" t="s">
        <v>6</v>
      </c>
      <c r="D974">
        <v>247</v>
      </c>
      <c r="E974">
        <v>220</v>
      </c>
    </row>
    <row r="975" spans="1:5" x14ac:dyDescent="0.25">
      <c r="A975" t="s">
        <v>299</v>
      </c>
      <c r="B975" t="s">
        <v>68</v>
      </c>
      <c r="C975" t="s">
        <v>7</v>
      </c>
      <c r="D975">
        <v>208</v>
      </c>
      <c r="E975">
        <v>192</v>
      </c>
    </row>
    <row r="976" spans="1:5" x14ac:dyDescent="0.25">
      <c r="A976" t="s">
        <v>299</v>
      </c>
      <c r="B976" t="s">
        <v>68</v>
      </c>
      <c r="C976" t="s">
        <v>8</v>
      </c>
      <c r="D976">
        <v>197</v>
      </c>
      <c r="E976">
        <v>187</v>
      </c>
    </row>
    <row r="977" spans="1:5" x14ac:dyDescent="0.25">
      <c r="A977" t="s">
        <v>299</v>
      </c>
      <c r="B977" t="s">
        <v>68</v>
      </c>
      <c r="C977" t="s">
        <v>9</v>
      </c>
      <c r="D977">
        <v>195</v>
      </c>
      <c r="E977">
        <v>200</v>
      </c>
    </row>
    <row r="978" spans="1:5" x14ac:dyDescent="0.25">
      <c r="A978" t="s">
        <v>299</v>
      </c>
      <c r="B978" t="s">
        <v>68</v>
      </c>
      <c r="C978" t="s">
        <v>10</v>
      </c>
      <c r="D978">
        <v>209</v>
      </c>
      <c r="E978">
        <v>216</v>
      </c>
    </row>
    <row r="979" spans="1:5" x14ac:dyDescent="0.25">
      <c r="A979" t="s">
        <v>299</v>
      </c>
      <c r="B979" t="s">
        <v>68</v>
      </c>
      <c r="C979" t="s">
        <v>11</v>
      </c>
      <c r="D979">
        <v>175</v>
      </c>
      <c r="E979">
        <v>198</v>
      </c>
    </row>
    <row r="980" spans="1:5" x14ac:dyDescent="0.25">
      <c r="A980" t="s">
        <v>299</v>
      </c>
      <c r="B980" t="s">
        <v>68</v>
      </c>
      <c r="C980" t="s">
        <v>12</v>
      </c>
      <c r="D980">
        <v>159</v>
      </c>
      <c r="E980">
        <v>190</v>
      </c>
    </row>
    <row r="981" spans="1:5" x14ac:dyDescent="0.25">
      <c r="A981" t="s">
        <v>299</v>
      </c>
      <c r="B981" t="s">
        <v>68</v>
      </c>
      <c r="C981" t="s">
        <v>13</v>
      </c>
      <c r="D981">
        <v>158</v>
      </c>
      <c r="E981">
        <v>187</v>
      </c>
    </row>
    <row r="982" spans="1:5" x14ac:dyDescent="0.25">
      <c r="A982" t="s">
        <v>299</v>
      </c>
      <c r="B982" t="s">
        <v>68</v>
      </c>
      <c r="C982" t="s">
        <v>14</v>
      </c>
      <c r="D982">
        <v>145</v>
      </c>
      <c r="E982">
        <v>166</v>
      </c>
    </row>
    <row r="983" spans="1:5" x14ac:dyDescent="0.25">
      <c r="A983" t="s">
        <v>299</v>
      </c>
      <c r="B983" t="s">
        <v>68</v>
      </c>
      <c r="C983" t="s">
        <v>15</v>
      </c>
      <c r="D983">
        <v>119</v>
      </c>
      <c r="E983">
        <v>132</v>
      </c>
    </row>
    <row r="984" spans="1:5" x14ac:dyDescent="0.25">
      <c r="A984" t="s">
        <v>299</v>
      </c>
      <c r="B984" t="s">
        <v>68</v>
      </c>
      <c r="C984" t="s">
        <v>16</v>
      </c>
      <c r="D984">
        <v>97</v>
      </c>
      <c r="E984">
        <v>107</v>
      </c>
    </row>
    <row r="985" spans="1:5" x14ac:dyDescent="0.25">
      <c r="A985" t="s">
        <v>299</v>
      </c>
      <c r="B985" t="s">
        <v>68</v>
      </c>
      <c r="C985" t="s">
        <v>17</v>
      </c>
      <c r="D985">
        <v>74</v>
      </c>
      <c r="E985">
        <v>79</v>
      </c>
    </row>
    <row r="986" spans="1:5" x14ac:dyDescent="0.25">
      <c r="A986" t="s">
        <v>299</v>
      </c>
      <c r="B986" t="s">
        <v>68</v>
      </c>
      <c r="C986" t="s">
        <v>18</v>
      </c>
      <c r="D986">
        <v>51</v>
      </c>
      <c r="E986">
        <v>54</v>
      </c>
    </row>
    <row r="987" spans="1:5" x14ac:dyDescent="0.25">
      <c r="A987" t="s">
        <v>299</v>
      </c>
      <c r="B987" t="s">
        <v>68</v>
      </c>
      <c r="C987" t="s">
        <v>19</v>
      </c>
      <c r="D987">
        <v>36</v>
      </c>
      <c r="E987">
        <v>37</v>
      </c>
    </row>
    <row r="988" spans="1:5" x14ac:dyDescent="0.25">
      <c r="A988" t="s">
        <v>299</v>
      </c>
      <c r="B988" t="s">
        <v>68</v>
      </c>
      <c r="C988" t="s">
        <v>20</v>
      </c>
      <c r="D988">
        <v>21</v>
      </c>
      <c r="E988">
        <v>24</v>
      </c>
    </row>
    <row r="989" spans="1:5" x14ac:dyDescent="0.25">
      <c r="A989" t="s">
        <v>299</v>
      </c>
      <c r="B989" t="s">
        <v>68</v>
      </c>
      <c r="C989" t="s">
        <v>21</v>
      </c>
      <c r="D989">
        <v>16</v>
      </c>
      <c r="E989">
        <v>18</v>
      </c>
    </row>
    <row r="990" spans="1:5" x14ac:dyDescent="0.25">
      <c r="A990" t="s">
        <v>299</v>
      </c>
      <c r="B990" t="s">
        <v>69</v>
      </c>
      <c r="C990" t="s">
        <v>300</v>
      </c>
      <c r="D990">
        <v>115</v>
      </c>
      <c r="E990">
        <v>103</v>
      </c>
    </row>
    <row r="991" spans="1:5" x14ac:dyDescent="0.25">
      <c r="A991" t="s">
        <v>299</v>
      </c>
      <c r="B991" t="s">
        <v>69</v>
      </c>
      <c r="C991" t="s">
        <v>4</v>
      </c>
      <c r="D991">
        <v>472</v>
      </c>
      <c r="E991">
        <v>426</v>
      </c>
    </row>
    <row r="992" spans="1:5" x14ac:dyDescent="0.25">
      <c r="A992" t="s">
        <v>299</v>
      </c>
      <c r="B992" t="s">
        <v>69</v>
      </c>
      <c r="C992" t="s">
        <v>5</v>
      </c>
      <c r="D992">
        <v>598</v>
      </c>
      <c r="E992">
        <v>526</v>
      </c>
    </row>
    <row r="993" spans="1:5" x14ac:dyDescent="0.25">
      <c r="A993" t="s">
        <v>299</v>
      </c>
      <c r="B993" t="s">
        <v>69</v>
      </c>
      <c r="C993" t="s">
        <v>6</v>
      </c>
      <c r="D993">
        <v>566</v>
      </c>
      <c r="E993">
        <v>504</v>
      </c>
    </row>
    <row r="994" spans="1:5" x14ac:dyDescent="0.25">
      <c r="A994" t="s">
        <v>299</v>
      </c>
      <c r="B994" t="s">
        <v>69</v>
      </c>
      <c r="C994" t="s">
        <v>7</v>
      </c>
      <c r="D994">
        <v>477</v>
      </c>
      <c r="E994">
        <v>439</v>
      </c>
    </row>
    <row r="995" spans="1:5" x14ac:dyDescent="0.25">
      <c r="A995" t="s">
        <v>299</v>
      </c>
      <c r="B995" t="s">
        <v>69</v>
      </c>
      <c r="C995" t="s">
        <v>8</v>
      </c>
      <c r="D995">
        <v>451</v>
      </c>
      <c r="E995">
        <v>428</v>
      </c>
    </row>
    <row r="996" spans="1:5" x14ac:dyDescent="0.25">
      <c r="A996" t="s">
        <v>299</v>
      </c>
      <c r="B996" t="s">
        <v>69</v>
      </c>
      <c r="C996" t="s">
        <v>9</v>
      </c>
      <c r="D996">
        <v>448</v>
      </c>
      <c r="E996">
        <v>458</v>
      </c>
    </row>
    <row r="997" spans="1:5" x14ac:dyDescent="0.25">
      <c r="A997" t="s">
        <v>299</v>
      </c>
      <c r="B997" t="s">
        <v>69</v>
      </c>
      <c r="C997" t="s">
        <v>10</v>
      </c>
      <c r="D997">
        <v>462</v>
      </c>
      <c r="E997">
        <v>481</v>
      </c>
    </row>
    <row r="998" spans="1:5" x14ac:dyDescent="0.25">
      <c r="A998" t="s">
        <v>299</v>
      </c>
      <c r="B998" t="s">
        <v>69</v>
      </c>
      <c r="C998" t="s">
        <v>11</v>
      </c>
      <c r="D998">
        <v>401</v>
      </c>
      <c r="E998">
        <v>453</v>
      </c>
    </row>
    <row r="999" spans="1:5" x14ac:dyDescent="0.25">
      <c r="A999" t="s">
        <v>299</v>
      </c>
      <c r="B999" t="s">
        <v>69</v>
      </c>
      <c r="C999" t="s">
        <v>12</v>
      </c>
      <c r="D999">
        <v>365</v>
      </c>
      <c r="E999">
        <v>437</v>
      </c>
    </row>
    <row r="1000" spans="1:5" x14ac:dyDescent="0.25">
      <c r="A1000" t="s">
        <v>299</v>
      </c>
      <c r="B1000" t="s">
        <v>69</v>
      </c>
      <c r="C1000" t="s">
        <v>13</v>
      </c>
      <c r="D1000">
        <v>362</v>
      </c>
      <c r="E1000">
        <v>428</v>
      </c>
    </row>
    <row r="1001" spans="1:5" x14ac:dyDescent="0.25">
      <c r="A1001" t="s">
        <v>299</v>
      </c>
      <c r="B1001" t="s">
        <v>69</v>
      </c>
      <c r="C1001" t="s">
        <v>14</v>
      </c>
      <c r="D1001">
        <v>333</v>
      </c>
      <c r="E1001">
        <v>380</v>
      </c>
    </row>
    <row r="1002" spans="1:5" x14ac:dyDescent="0.25">
      <c r="A1002" t="s">
        <v>299</v>
      </c>
      <c r="B1002" t="s">
        <v>69</v>
      </c>
      <c r="C1002" t="s">
        <v>15</v>
      </c>
      <c r="D1002">
        <v>274</v>
      </c>
      <c r="E1002">
        <v>304</v>
      </c>
    </row>
    <row r="1003" spans="1:5" x14ac:dyDescent="0.25">
      <c r="A1003" t="s">
        <v>299</v>
      </c>
      <c r="B1003" t="s">
        <v>69</v>
      </c>
      <c r="C1003" t="s">
        <v>16</v>
      </c>
      <c r="D1003">
        <v>224</v>
      </c>
      <c r="E1003">
        <v>247</v>
      </c>
    </row>
    <row r="1004" spans="1:5" x14ac:dyDescent="0.25">
      <c r="A1004" t="s">
        <v>299</v>
      </c>
      <c r="B1004" t="s">
        <v>69</v>
      </c>
      <c r="C1004" t="s">
        <v>17</v>
      </c>
      <c r="D1004">
        <v>171</v>
      </c>
      <c r="E1004">
        <v>181</v>
      </c>
    </row>
    <row r="1005" spans="1:5" x14ac:dyDescent="0.25">
      <c r="A1005" t="s">
        <v>299</v>
      </c>
      <c r="B1005" t="s">
        <v>69</v>
      </c>
      <c r="C1005" t="s">
        <v>18</v>
      </c>
      <c r="D1005">
        <v>118</v>
      </c>
      <c r="E1005">
        <v>124</v>
      </c>
    </row>
    <row r="1006" spans="1:5" x14ac:dyDescent="0.25">
      <c r="A1006" t="s">
        <v>299</v>
      </c>
      <c r="B1006" t="s">
        <v>69</v>
      </c>
      <c r="C1006" t="s">
        <v>19</v>
      </c>
      <c r="D1006">
        <v>82</v>
      </c>
      <c r="E1006">
        <v>86</v>
      </c>
    </row>
    <row r="1007" spans="1:5" x14ac:dyDescent="0.25">
      <c r="A1007" t="s">
        <v>299</v>
      </c>
      <c r="B1007" t="s">
        <v>69</v>
      </c>
      <c r="C1007" t="s">
        <v>20</v>
      </c>
      <c r="D1007">
        <v>50</v>
      </c>
      <c r="E1007">
        <v>57</v>
      </c>
    </row>
    <row r="1008" spans="1:5" x14ac:dyDescent="0.25">
      <c r="A1008" t="s">
        <v>299</v>
      </c>
      <c r="B1008" t="s">
        <v>69</v>
      </c>
      <c r="C1008" t="s">
        <v>21</v>
      </c>
      <c r="D1008">
        <v>38</v>
      </c>
      <c r="E1008">
        <v>43</v>
      </c>
    </row>
    <row r="1009" spans="1:5" x14ac:dyDescent="0.25">
      <c r="A1009" t="s">
        <v>299</v>
      </c>
      <c r="B1009" t="s">
        <v>70</v>
      </c>
      <c r="C1009" t="s">
        <v>300</v>
      </c>
      <c r="D1009">
        <v>17</v>
      </c>
      <c r="E1009">
        <v>15</v>
      </c>
    </row>
    <row r="1010" spans="1:5" x14ac:dyDescent="0.25">
      <c r="A1010" t="s">
        <v>299</v>
      </c>
      <c r="B1010" t="s">
        <v>70</v>
      </c>
      <c r="C1010" t="s">
        <v>4</v>
      </c>
      <c r="D1010">
        <v>72</v>
      </c>
      <c r="E1010">
        <v>65</v>
      </c>
    </row>
    <row r="1011" spans="1:5" x14ac:dyDescent="0.25">
      <c r="A1011" t="s">
        <v>299</v>
      </c>
      <c r="B1011" t="s">
        <v>70</v>
      </c>
      <c r="C1011" t="s">
        <v>5</v>
      </c>
      <c r="D1011">
        <v>92</v>
      </c>
      <c r="E1011">
        <v>81</v>
      </c>
    </row>
    <row r="1012" spans="1:5" x14ac:dyDescent="0.25">
      <c r="A1012" t="s">
        <v>299</v>
      </c>
      <c r="B1012" t="s">
        <v>70</v>
      </c>
      <c r="C1012" t="s">
        <v>6</v>
      </c>
      <c r="D1012">
        <v>87</v>
      </c>
      <c r="E1012">
        <v>77</v>
      </c>
    </row>
    <row r="1013" spans="1:5" x14ac:dyDescent="0.25">
      <c r="A1013" t="s">
        <v>299</v>
      </c>
      <c r="B1013" t="s">
        <v>70</v>
      </c>
      <c r="C1013" t="s">
        <v>7</v>
      </c>
      <c r="D1013">
        <v>73</v>
      </c>
      <c r="E1013">
        <v>67</v>
      </c>
    </row>
    <row r="1014" spans="1:5" x14ac:dyDescent="0.25">
      <c r="A1014" t="s">
        <v>299</v>
      </c>
      <c r="B1014" t="s">
        <v>70</v>
      </c>
      <c r="C1014" t="s">
        <v>8</v>
      </c>
      <c r="D1014">
        <v>69</v>
      </c>
      <c r="E1014">
        <v>66</v>
      </c>
    </row>
    <row r="1015" spans="1:5" x14ac:dyDescent="0.25">
      <c r="A1015" t="s">
        <v>299</v>
      </c>
      <c r="B1015" t="s">
        <v>70</v>
      </c>
      <c r="C1015" t="s">
        <v>9</v>
      </c>
      <c r="D1015">
        <v>69</v>
      </c>
      <c r="E1015">
        <v>70</v>
      </c>
    </row>
    <row r="1016" spans="1:5" x14ac:dyDescent="0.25">
      <c r="A1016" t="s">
        <v>299</v>
      </c>
      <c r="B1016" t="s">
        <v>70</v>
      </c>
      <c r="C1016" t="s">
        <v>10</v>
      </c>
      <c r="D1016">
        <v>80</v>
      </c>
      <c r="E1016">
        <v>83</v>
      </c>
    </row>
    <row r="1017" spans="1:5" x14ac:dyDescent="0.25">
      <c r="A1017" t="s">
        <v>299</v>
      </c>
      <c r="B1017" t="s">
        <v>70</v>
      </c>
      <c r="C1017" t="s">
        <v>11</v>
      </c>
      <c r="D1017">
        <v>61</v>
      </c>
      <c r="E1017">
        <v>69</v>
      </c>
    </row>
    <row r="1018" spans="1:5" x14ac:dyDescent="0.25">
      <c r="A1018" t="s">
        <v>299</v>
      </c>
      <c r="B1018" t="s">
        <v>70</v>
      </c>
      <c r="C1018" t="s">
        <v>12</v>
      </c>
      <c r="D1018">
        <v>56</v>
      </c>
      <c r="E1018">
        <v>67</v>
      </c>
    </row>
    <row r="1019" spans="1:5" x14ac:dyDescent="0.25">
      <c r="A1019" t="s">
        <v>299</v>
      </c>
      <c r="B1019" t="s">
        <v>70</v>
      </c>
      <c r="C1019" t="s">
        <v>13</v>
      </c>
      <c r="D1019">
        <v>55</v>
      </c>
      <c r="E1019">
        <v>66</v>
      </c>
    </row>
    <row r="1020" spans="1:5" x14ac:dyDescent="0.25">
      <c r="A1020" t="s">
        <v>299</v>
      </c>
      <c r="B1020" t="s">
        <v>70</v>
      </c>
      <c r="C1020" t="s">
        <v>14</v>
      </c>
      <c r="D1020">
        <v>51</v>
      </c>
      <c r="E1020">
        <v>58</v>
      </c>
    </row>
    <row r="1021" spans="1:5" x14ac:dyDescent="0.25">
      <c r="A1021" t="s">
        <v>299</v>
      </c>
      <c r="B1021" t="s">
        <v>70</v>
      </c>
      <c r="C1021" t="s">
        <v>15</v>
      </c>
      <c r="D1021">
        <v>42</v>
      </c>
      <c r="E1021">
        <v>46</v>
      </c>
    </row>
    <row r="1022" spans="1:5" x14ac:dyDescent="0.25">
      <c r="A1022" t="s">
        <v>299</v>
      </c>
      <c r="B1022" t="s">
        <v>70</v>
      </c>
      <c r="C1022" t="s">
        <v>16</v>
      </c>
      <c r="D1022">
        <v>34</v>
      </c>
      <c r="E1022">
        <v>38</v>
      </c>
    </row>
    <row r="1023" spans="1:5" x14ac:dyDescent="0.25">
      <c r="A1023" t="s">
        <v>299</v>
      </c>
      <c r="B1023" t="s">
        <v>70</v>
      </c>
      <c r="C1023" t="s">
        <v>17</v>
      </c>
      <c r="D1023">
        <v>26</v>
      </c>
      <c r="E1023">
        <v>28</v>
      </c>
    </row>
    <row r="1024" spans="1:5" x14ac:dyDescent="0.25">
      <c r="A1024" t="s">
        <v>299</v>
      </c>
      <c r="B1024" t="s">
        <v>70</v>
      </c>
      <c r="C1024" t="s">
        <v>18</v>
      </c>
      <c r="D1024">
        <v>18</v>
      </c>
      <c r="E1024">
        <v>19</v>
      </c>
    </row>
    <row r="1025" spans="1:5" x14ac:dyDescent="0.25">
      <c r="A1025" t="s">
        <v>299</v>
      </c>
      <c r="B1025" t="s">
        <v>70</v>
      </c>
      <c r="C1025" t="s">
        <v>19</v>
      </c>
      <c r="D1025">
        <v>12</v>
      </c>
      <c r="E1025">
        <v>13</v>
      </c>
    </row>
    <row r="1026" spans="1:5" x14ac:dyDescent="0.25">
      <c r="A1026" t="s">
        <v>299</v>
      </c>
      <c r="B1026" t="s">
        <v>70</v>
      </c>
      <c r="C1026" t="s">
        <v>20</v>
      </c>
      <c r="D1026">
        <v>7</v>
      </c>
      <c r="E1026">
        <v>8</v>
      </c>
    </row>
    <row r="1027" spans="1:5" x14ac:dyDescent="0.25">
      <c r="A1027" t="s">
        <v>299</v>
      </c>
      <c r="B1027" t="s">
        <v>70</v>
      </c>
      <c r="C1027" t="s">
        <v>21</v>
      </c>
      <c r="D1027">
        <v>5</v>
      </c>
      <c r="E1027">
        <v>6</v>
      </c>
    </row>
    <row r="1028" spans="1:5" x14ac:dyDescent="0.25">
      <c r="A1028" t="s">
        <v>299</v>
      </c>
      <c r="B1028" t="s">
        <v>71</v>
      </c>
      <c r="C1028" t="s">
        <v>300</v>
      </c>
      <c r="D1028">
        <v>106</v>
      </c>
      <c r="E1028">
        <v>95</v>
      </c>
    </row>
    <row r="1029" spans="1:5" x14ac:dyDescent="0.25">
      <c r="A1029" t="s">
        <v>299</v>
      </c>
      <c r="B1029" t="s">
        <v>71</v>
      </c>
      <c r="C1029" t="s">
        <v>4</v>
      </c>
      <c r="D1029">
        <v>438</v>
      </c>
      <c r="E1029">
        <v>396</v>
      </c>
    </row>
    <row r="1030" spans="1:5" x14ac:dyDescent="0.25">
      <c r="A1030" t="s">
        <v>299</v>
      </c>
      <c r="B1030" t="s">
        <v>71</v>
      </c>
      <c r="C1030" t="s">
        <v>5</v>
      </c>
      <c r="D1030">
        <v>556</v>
      </c>
      <c r="E1030">
        <v>489</v>
      </c>
    </row>
    <row r="1031" spans="1:5" x14ac:dyDescent="0.25">
      <c r="A1031" t="s">
        <v>299</v>
      </c>
      <c r="B1031" t="s">
        <v>71</v>
      </c>
      <c r="C1031" t="s">
        <v>6</v>
      </c>
      <c r="D1031">
        <v>526</v>
      </c>
      <c r="E1031">
        <v>469</v>
      </c>
    </row>
    <row r="1032" spans="1:5" x14ac:dyDescent="0.25">
      <c r="A1032" t="s">
        <v>299</v>
      </c>
      <c r="B1032" t="s">
        <v>71</v>
      </c>
      <c r="C1032" t="s">
        <v>7</v>
      </c>
      <c r="D1032">
        <v>444</v>
      </c>
      <c r="E1032">
        <v>408</v>
      </c>
    </row>
    <row r="1033" spans="1:5" x14ac:dyDescent="0.25">
      <c r="A1033" t="s">
        <v>299</v>
      </c>
      <c r="B1033" t="s">
        <v>71</v>
      </c>
      <c r="C1033" t="s">
        <v>8</v>
      </c>
      <c r="D1033">
        <v>419</v>
      </c>
      <c r="E1033">
        <v>398</v>
      </c>
    </row>
    <row r="1034" spans="1:5" x14ac:dyDescent="0.25">
      <c r="A1034" t="s">
        <v>299</v>
      </c>
      <c r="B1034" t="s">
        <v>71</v>
      </c>
      <c r="C1034" t="s">
        <v>9</v>
      </c>
      <c r="D1034">
        <v>416</v>
      </c>
      <c r="E1034">
        <v>426</v>
      </c>
    </row>
    <row r="1035" spans="1:5" x14ac:dyDescent="0.25">
      <c r="A1035" t="s">
        <v>299</v>
      </c>
      <c r="B1035" t="s">
        <v>71</v>
      </c>
      <c r="C1035" t="s">
        <v>10</v>
      </c>
      <c r="D1035">
        <v>433</v>
      </c>
      <c r="E1035">
        <v>447</v>
      </c>
    </row>
    <row r="1036" spans="1:5" x14ac:dyDescent="0.25">
      <c r="A1036" t="s">
        <v>299</v>
      </c>
      <c r="B1036" t="s">
        <v>71</v>
      </c>
      <c r="C1036" t="s">
        <v>11</v>
      </c>
      <c r="D1036">
        <v>373</v>
      </c>
      <c r="E1036">
        <v>421</v>
      </c>
    </row>
    <row r="1037" spans="1:5" x14ac:dyDescent="0.25">
      <c r="A1037" t="s">
        <v>299</v>
      </c>
      <c r="B1037" t="s">
        <v>71</v>
      </c>
      <c r="C1037" t="s">
        <v>12</v>
      </c>
      <c r="D1037">
        <v>340</v>
      </c>
      <c r="E1037">
        <v>406</v>
      </c>
    </row>
    <row r="1038" spans="1:5" x14ac:dyDescent="0.25">
      <c r="A1038" t="s">
        <v>299</v>
      </c>
      <c r="B1038" t="s">
        <v>71</v>
      </c>
      <c r="C1038" t="s">
        <v>13</v>
      </c>
      <c r="D1038">
        <v>337</v>
      </c>
      <c r="E1038">
        <v>398</v>
      </c>
    </row>
    <row r="1039" spans="1:5" x14ac:dyDescent="0.25">
      <c r="A1039" t="s">
        <v>299</v>
      </c>
      <c r="B1039" t="s">
        <v>71</v>
      </c>
      <c r="C1039" t="s">
        <v>14</v>
      </c>
      <c r="D1039">
        <v>309</v>
      </c>
      <c r="E1039">
        <v>353</v>
      </c>
    </row>
    <row r="1040" spans="1:5" x14ac:dyDescent="0.25">
      <c r="A1040" t="s">
        <v>299</v>
      </c>
      <c r="B1040" t="s">
        <v>71</v>
      </c>
      <c r="C1040" t="s">
        <v>15</v>
      </c>
      <c r="D1040">
        <v>255</v>
      </c>
      <c r="E1040">
        <v>282</v>
      </c>
    </row>
    <row r="1041" spans="1:5" x14ac:dyDescent="0.25">
      <c r="A1041" t="s">
        <v>299</v>
      </c>
      <c r="B1041" t="s">
        <v>71</v>
      </c>
      <c r="C1041" t="s">
        <v>16</v>
      </c>
      <c r="D1041">
        <v>208</v>
      </c>
      <c r="E1041">
        <v>229</v>
      </c>
    </row>
    <row r="1042" spans="1:5" x14ac:dyDescent="0.25">
      <c r="A1042" t="s">
        <v>299</v>
      </c>
      <c r="B1042" t="s">
        <v>71</v>
      </c>
      <c r="C1042" t="s">
        <v>17</v>
      </c>
      <c r="D1042">
        <v>159</v>
      </c>
      <c r="E1042">
        <v>169</v>
      </c>
    </row>
    <row r="1043" spans="1:5" x14ac:dyDescent="0.25">
      <c r="A1043" t="s">
        <v>299</v>
      </c>
      <c r="B1043" t="s">
        <v>71</v>
      </c>
      <c r="C1043" t="s">
        <v>18</v>
      </c>
      <c r="D1043">
        <v>109</v>
      </c>
      <c r="E1043">
        <v>116</v>
      </c>
    </row>
    <row r="1044" spans="1:5" x14ac:dyDescent="0.25">
      <c r="A1044" t="s">
        <v>299</v>
      </c>
      <c r="B1044" t="s">
        <v>71</v>
      </c>
      <c r="C1044" t="s">
        <v>19</v>
      </c>
      <c r="D1044">
        <v>76</v>
      </c>
      <c r="E1044">
        <v>80</v>
      </c>
    </row>
    <row r="1045" spans="1:5" x14ac:dyDescent="0.25">
      <c r="A1045" t="s">
        <v>299</v>
      </c>
      <c r="B1045" t="s">
        <v>71</v>
      </c>
      <c r="C1045" t="s">
        <v>20</v>
      </c>
      <c r="D1045">
        <v>46</v>
      </c>
      <c r="E1045">
        <v>52</v>
      </c>
    </row>
    <row r="1046" spans="1:5" x14ac:dyDescent="0.25">
      <c r="A1046" t="s">
        <v>299</v>
      </c>
      <c r="B1046" t="s">
        <v>71</v>
      </c>
      <c r="C1046" t="s">
        <v>21</v>
      </c>
      <c r="D1046">
        <v>35</v>
      </c>
      <c r="E1046">
        <v>40</v>
      </c>
    </row>
    <row r="1047" spans="1:5" x14ac:dyDescent="0.25">
      <c r="A1047" t="s">
        <v>299</v>
      </c>
      <c r="B1047" t="s">
        <v>72</v>
      </c>
      <c r="C1047" t="s">
        <v>300</v>
      </c>
      <c r="D1047">
        <v>12</v>
      </c>
      <c r="E1047">
        <v>10</v>
      </c>
    </row>
    <row r="1048" spans="1:5" x14ac:dyDescent="0.25">
      <c r="A1048" t="s">
        <v>299</v>
      </c>
      <c r="B1048" t="s">
        <v>72</v>
      </c>
      <c r="C1048" t="s">
        <v>4</v>
      </c>
      <c r="D1048">
        <v>49</v>
      </c>
      <c r="E1048">
        <v>44</v>
      </c>
    </row>
    <row r="1049" spans="1:5" x14ac:dyDescent="0.25">
      <c r="A1049" t="s">
        <v>299</v>
      </c>
      <c r="B1049" t="s">
        <v>72</v>
      </c>
      <c r="C1049" t="s">
        <v>5</v>
      </c>
      <c r="D1049">
        <v>62</v>
      </c>
      <c r="E1049">
        <v>55</v>
      </c>
    </row>
    <row r="1050" spans="1:5" x14ac:dyDescent="0.25">
      <c r="A1050" t="s">
        <v>299</v>
      </c>
      <c r="B1050" t="s">
        <v>72</v>
      </c>
      <c r="C1050" t="s">
        <v>6</v>
      </c>
      <c r="D1050">
        <v>59</v>
      </c>
      <c r="E1050">
        <v>52</v>
      </c>
    </row>
    <row r="1051" spans="1:5" x14ac:dyDescent="0.25">
      <c r="A1051" t="s">
        <v>299</v>
      </c>
      <c r="B1051" t="s">
        <v>72</v>
      </c>
      <c r="C1051" t="s">
        <v>7</v>
      </c>
      <c r="D1051">
        <v>50</v>
      </c>
      <c r="E1051">
        <v>46</v>
      </c>
    </row>
    <row r="1052" spans="1:5" x14ac:dyDescent="0.25">
      <c r="A1052" t="s">
        <v>299</v>
      </c>
      <c r="B1052" t="s">
        <v>72</v>
      </c>
      <c r="C1052" t="s">
        <v>8</v>
      </c>
      <c r="D1052">
        <v>47</v>
      </c>
      <c r="E1052">
        <v>44</v>
      </c>
    </row>
    <row r="1053" spans="1:5" x14ac:dyDescent="0.25">
      <c r="A1053" t="s">
        <v>299</v>
      </c>
      <c r="B1053" t="s">
        <v>72</v>
      </c>
      <c r="C1053" t="s">
        <v>9</v>
      </c>
      <c r="D1053">
        <v>46</v>
      </c>
      <c r="E1053">
        <v>48</v>
      </c>
    </row>
    <row r="1054" spans="1:5" x14ac:dyDescent="0.25">
      <c r="A1054" t="s">
        <v>299</v>
      </c>
      <c r="B1054" t="s">
        <v>72</v>
      </c>
      <c r="C1054" t="s">
        <v>10</v>
      </c>
      <c r="D1054">
        <v>56</v>
      </c>
      <c r="E1054">
        <v>60</v>
      </c>
    </row>
    <row r="1055" spans="1:5" x14ac:dyDescent="0.25">
      <c r="A1055" t="s">
        <v>299</v>
      </c>
      <c r="B1055" t="s">
        <v>72</v>
      </c>
      <c r="C1055" t="s">
        <v>11</v>
      </c>
      <c r="D1055">
        <v>42</v>
      </c>
      <c r="E1055">
        <v>47</v>
      </c>
    </row>
    <row r="1056" spans="1:5" x14ac:dyDescent="0.25">
      <c r="A1056" t="s">
        <v>299</v>
      </c>
      <c r="B1056" t="s">
        <v>72</v>
      </c>
      <c r="C1056" t="s">
        <v>12</v>
      </c>
      <c r="D1056">
        <v>38</v>
      </c>
      <c r="E1056">
        <v>45</v>
      </c>
    </row>
    <row r="1057" spans="1:5" x14ac:dyDescent="0.25">
      <c r="A1057" t="s">
        <v>299</v>
      </c>
      <c r="B1057" t="s">
        <v>72</v>
      </c>
      <c r="C1057" t="s">
        <v>13</v>
      </c>
      <c r="D1057">
        <v>37</v>
      </c>
      <c r="E1057">
        <v>44</v>
      </c>
    </row>
    <row r="1058" spans="1:5" x14ac:dyDescent="0.25">
      <c r="A1058" t="s">
        <v>299</v>
      </c>
      <c r="B1058" t="s">
        <v>72</v>
      </c>
      <c r="C1058" t="s">
        <v>14</v>
      </c>
      <c r="D1058">
        <v>34</v>
      </c>
      <c r="E1058">
        <v>39</v>
      </c>
    </row>
    <row r="1059" spans="1:5" x14ac:dyDescent="0.25">
      <c r="A1059" t="s">
        <v>299</v>
      </c>
      <c r="B1059" t="s">
        <v>72</v>
      </c>
      <c r="C1059" t="s">
        <v>15</v>
      </c>
      <c r="D1059">
        <v>28</v>
      </c>
      <c r="E1059">
        <v>31</v>
      </c>
    </row>
    <row r="1060" spans="1:5" x14ac:dyDescent="0.25">
      <c r="A1060" t="s">
        <v>299</v>
      </c>
      <c r="B1060" t="s">
        <v>72</v>
      </c>
      <c r="C1060" t="s">
        <v>16</v>
      </c>
      <c r="D1060">
        <v>23</v>
      </c>
      <c r="E1060">
        <v>25</v>
      </c>
    </row>
    <row r="1061" spans="1:5" x14ac:dyDescent="0.25">
      <c r="A1061" t="s">
        <v>299</v>
      </c>
      <c r="B1061" t="s">
        <v>72</v>
      </c>
      <c r="C1061" t="s">
        <v>17</v>
      </c>
      <c r="D1061">
        <v>17</v>
      </c>
      <c r="E1061">
        <v>19</v>
      </c>
    </row>
    <row r="1062" spans="1:5" x14ac:dyDescent="0.25">
      <c r="A1062" t="s">
        <v>299</v>
      </c>
      <c r="B1062" t="s">
        <v>72</v>
      </c>
      <c r="C1062" t="s">
        <v>18</v>
      </c>
      <c r="D1062">
        <v>12</v>
      </c>
      <c r="E1062">
        <v>13</v>
      </c>
    </row>
    <row r="1063" spans="1:5" x14ac:dyDescent="0.25">
      <c r="A1063" t="s">
        <v>299</v>
      </c>
      <c r="B1063" t="s">
        <v>72</v>
      </c>
      <c r="C1063" t="s">
        <v>19</v>
      </c>
      <c r="D1063">
        <v>8</v>
      </c>
      <c r="E1063">
        <v>9</v>
      </c>
    </row>
    <row r="1064" spans="1:5" x14ac:dyDescent="0.25">
      <c r="A1064" t="s">
        <v>299</v>
      </c>
      <c r="B1064" t="s">
        <v>72</v>
      </c>
      <c r="C1064" t="s">
        <v>20</v>
      </c>
      <c r="D1064">
        <v>5</v>
      </c>
      <c r="E1064">
        <v>5</v>
      </c>
    </row>
    <row r="1065" spans="1:5" x14ac:dyDescent="0.25">
      <c r="A1065" t="s">
        <v>299</v>
      </c>
      <c r="B1065" t="s">
        <v>72</v>
      </c>
      <c r="C1065" t="s">
        <v>21</v>
      </c>
      <c r="D1065">
        <v>4</v>
      </c>
      <c r="E1065">
        <v>4</v>
      </c>
    </row>
    <row r="1066" spans="1:5" x14ac:dyDescent="0.25">
      <c r="A1066" t="s">
        <v>299</v>
      </c>
      <c r="B1066" t="s">
        <v>73</v>
      </c>
      <c r="C1066" t="s">
        <v>300</v>
      </c>
      <c r="D1066">
        <v>191</v>
      </c>
      <c r="E1066">
        <v>171</v>
      </c>
    </row>
    <row r="1067" spans="1:5" x14ac:dyDescent="0.25">
      <c r="A1067" t="s">
        <v>299</v>
      </c>
      <c r="B1067" t="s">
        <v>73</v>
      </c>
      <c r="C1067" t="s">
        <v>4</v>
      </c>
      <c r="D1067">
        <v>786</v>
      </c>
      <c r="E1067">
        <v>709</v>
      </c>
    </row>
    <row r="1068" spans="1:5" x14ac:dyDescent="0.25">
      <c r="A1068" t="s">
        <v>299</v>
      </c>
      <c r="B1068" t="s">
        <v>73</v>
      </c>
      <c r="C1068" t="s">
        <v>5</v>
      </c>
      <c r="D1068">
        <v>997</v>
      </c>
      <c r="E1068">
        <v>876</v>
      </c>
    </row>
    <row r="1069" spans="1:5" x14ac:dyDescent="0.25">
      <c r="A1069" t="s">
        <v>299</v>
      </c>
      <c r="B1069" t="s">
        <v>73</v>
      </c>
      <c r="C1069" t="s">
        <v>6</v>
      </c>
      <c r="D1069">
        <v>943</v>
      </c>
      <c r="E1069">
        <v>840</v>
      </c>
    </row>
    <row r="1070" spans="1:5" x14ac:dyDescent="0.25">
      <c r="A1070" t="s">
        <v>299</v>
      </c>
      <c r="B1070" t="s">
        <v>73</v>
      </c>
      <c r="C1070" t="s">
        <v>7</v>
      </c>
      <c r="D1070">
        <v>795</v>
      </c>
      <c r="E1070">
        <v>732</v>
      </c>
    </row>
    <row r="1071" spans="1:5" x14ac:dyDescent="0.25">
      <c r="A1071" t="s">
        <v>299</v>
      </c>
      <c r="B1071" t="s">
        <v>73</v>
      </c>
      <c r="C1071" t="s">
        <v>8</v>
      </c>
      <c r="D1071">
        <v>751</v>
      </c>
      <c r="E1071">
        <v>713</v>
      </c>
    </row>
    <row r="1072" spans="1:5" x14ac:dyDescent="0.25">
      <c r="A1072" t="s">
        <v>299</v>
      </c>
      <c r="B1072" t="s">
        <v>73</v>
      </c>
      <c r="C1072" t="s">
        <v>9</v>
      </c>
      <c r="D1072">
        <v>746</v>
      </c>
      <c r="E1072">
        <v>763</v>
      </c>
    </row>
    <row r="1073" spans="1:5" x14ac:dyDescent="0.25">
      <c r="A1073" t="s">
        <v>299</v>
      </c>
      <c r="B1073" t="s">
        <v>73</v>
      </c>
      <c r="C1073" t="s">
        <v>10</v>
      </c>
      <c r="D1073">
        <v>765</v>
      </c>
      <c r="E1073">
        <v>797</v>
      </c>
    </row>
    <row r="1074" spans="1:5" x14ac:dyDescent="0.25">
      <c r="A1074" t="s">
        <v>299</v>
      </c>
      <c r="B1074" t="s">
        <v>73</v>
      </c>
      <c r="C1074" t="s">
        <v>11</v>
      </c>
      <c r="D1074">
        <v>668</v>
      </c>
      <c r="E1074">
        <v>754</v>
      </c>
    </row>
    <row r="1075" spans="1:5" x14ac:dyDescent="0.25">
      <c r="A1075" t="s">
        <v>299</v>
      </c>
      <c r="B1075" t="s">
        <v>73</v>
      </c>
      <c r="C1075" t="s">
        <v>12</v>
      </c>
      <c r="D1075">
        <v>609</v>
      </c>
      <c r="E1075">
        <v>727</v>
      </c>
    </row>
    <row r="1076" spans="1:5" x14ac:dyDescent="0.25">
      <c r="A1076" t="s">
        <v>299</v>
      </c>
      <c r="B1076" t="s">
        <v>73</v>
      </c>
      <c r="C1076" t="s">
        <v>13</v>
      </c>
      <c r="D1076">
        <v>604</v>
      </c>
      <c r="E1076">
        <v>713</v>
      </c>
    </row>
    <row r="1077" spans="1:5" x14ac:dyDescent="0.25">
      <c r="A1077" t="s">
        <v>299</v>
      </c>
      <c r="B1077" t="s">
        <v>73</v>
      </c>
      <c r="C1077" t="s">
        <v>14</v>
      </c>
      <c r="D1077">
        <v>555</v>
      </c>
      <c r="E1077">
        <v>632</v>
      </c>
    </row>
    <row r="1078" spans="1:5" x14ac:dyDescent="0.25">
      <c r="A1078" t="s">
        <v>299</v>
      </c>
      <c r="B1078" t="s">
        <v>73</v>
      </c>
      <c r="C1078" t="s">
        <v>15</v>
      </c>
      <c r="D1078">
        <v>456</v>
      </c>
      <c r="E1078">
        <v>506</v>
      </c>
    </row>
    <row r="1079" spans="1:5" x14ac:dyDescent="0.25">
      <c r="A1079" t="s">
        <v>299</v>
      </c>
      <c r="B1079" t="s">
        <v>73</v>
      </c>
      <c r="C1079" t="s">
        <v>16</v>
      </c>
      <c r="D1079">
        <v>373</v>
      </c>
      <c r="E1079">
        <v>411</v>
      </c>
    </row>
    <row r="1080" spans="1:5" x14ac:dyDescent="0.25">
      <c r="A1080" t="s">
        <v>299</v>
      </c>
      <c r="B1080" t="s">
        <v>73</v>
      </c>
      <c r="C1080" t="s">
        <v>17</v>
      </c>
      <c r="D1080">
        <v>284</v>
      </c>
      <c r="E1080">
        <v>302</v>
      </c>
    </row>
    <row r="1081" spans="1:5" x14ac:dyDescent="0.25">
      <c r="A1081" t="s">
        <v>299</v>
      </c>
      <c r="B1081" t="s">
        <v>73</v>
      </c>
      <c r="C1081" t="s">
        <v>18</v>
      </c>
      <c r="D1081">
        <v>196</v>
      </c>
      <c r="E1081">
        <v>207</v>
      </c>
    </row>
    <row r="1082" spans="1:5" x14ac:dyDescent="0.25">
      <c r="A1082" t="s">
        <v>299</v>
      </c>
      <c r="B1082" t="s">
        <v>73</v>
      </c>
      <c r="C1082" t="s">
        <v>19</v>
      </c>
      <c r="D1082">
        <v>137</v>
      </c>
      <c r="E1082">
        <v>144</v>
      </c>
    </row>
    <row r="1083" spans="1:5" x14ac:dyDescent="0.25">
      <c r="A1083" t="s">
        <v>299</v>
      </c>
      <c r="B1083" t="s">
        <v>73</v>
      </c>
      <c r="C1083" t="s">
        <v>20</v>
      </c>
      <c r="D1083">
        <v>83</v>
      </c>
      <c r="E1083">
        <v>94</v>
      </c>
    </row>
    <row r="1084" spans="1:5" x14ac:dyDescent="0.25">
      <c r="A1084" t="s">
        <v>299</v>
      </c>
      <c r="B1084" t="s">
        <v>73</v>
      </c>
      <c r="C1084" t="s">
        <v>21</v>
      </c>
      <c r="D1084">
        <v>63</v>
      </c>
      <c r="E1084">
        <v>72</v>
      </c>
    </row>
    <row r="1085" spans="1:5" x14ac:dyDescent="0.25">
      <c r="A1085" t="s">
        <v>299</v>
      </c>
      <c r="B1085" t="s">
        <v>74</v>
      </c>
      <c r="C1085" t="s">
        <v>300</v>
      </c>
      <c r="D1085">
        <v>72</v>
      </c>
      <c r="E1085">
        <v>64</v>
      </c>
    </row>
    <row r="1086" spans="1:5" x14ac:dyDescent="0.25">
      <c r="A1086" t="s">
        <v>299</v>
      </c>
      <c r="B1086" t="s">
        <v>74</v>
      </c>
      <c r="C1086" t="s">
        <v>4</v>
      </c>
      <c r="D1086">
        <v>295</v>
      </c>
      <c r="E1086">
        <v>266</v>
      </c>
    </row>
    <row r="1087" spans="1:5" x14ac:dyDescent="0.25">
      <c r="A1087" t="s">
        <v>299</v>
      </c>
      <c r="B1087" t="s">
        <v>74</v>
      </c>
      <c r="C1087" t="s">
        <v>5</v>
      </c>
      <c r="D1087">
        <v>375</v>
      </c>
      <c r="E1087">
        <v>329</v>
      </c>
    </row>
    <row r="1088" spans="1:5" x14ac:dyDescent="0.25">
      <c r="A1088" t="s">
        <v>299</v>
      </c>
      <c r="B1088" t="s">
        <v>74</v>
      </c>
      <c r="C1088" t="s">
        <v>6</v>
      </c>
      <c r="D1088">
        <v>354</v>
      </c>
      <c r="E1088">
        <v>316</v>
      </c>
    </row>
    <row r="1089" spans="1:5" x14ac:dyDescent="0.25">
      <c r="A1089" t="s">
        <v>299</v>
      </c>
      <c r="B1089" t="s">
        <v>74</v>
      </c>
      <c r="C1089" t="s">
        <v>7</v>
      </c>
      <c r="D1089">
        <v>299</v>
      </c>
      <c r="E1089">
        <v>275</v>
      </c>
    </row>
    <row r="1090" spans="1:5" x14ac:dyDescent="0.25">
      <c r="A1090" t="s">
        <v>299</v>
      </c>
      <c r="B1090" t="s">
        <v>74</v>
      </c>
      <c r="C1090" t="s">
        <v>8</v>
      </c>
      <c r="D1090">
        <v>282</v>
      </c>
      <c r="E1090">
        <v>268</v>
      </c>
    </row>
    <row r="1091" spans="1:5" x14ac:dyDescent="0.25">
      <c r="A1091" t="s">
        <v>299</v>
      </c>
      <c r="B1091" t="s">
        <v>74</v>
      </c>
      <c r="C1091" t="s">
        <v>9</v>
      </c>
      <c r="D1091">
        <v>280</v>
      </c>
      <c r="E1091">
        <v>287</v>
      </c>
    </row>
    <row r="1092" spans="1:5" x14ac:dyDescent="0.25">
      <c r="A1092" t="s">
        <v>299</v>
      </c>
      <c r="B1092" t="s">
        <v>74</v>
      </c>
      <c r="C1092" t="s">
        <v>10</v>
      </c>
      <c r="D1092">
        <v>293</v>
      </c>
      <c r="E1092">
        <v>305</v>
      </c>
    </row>
    <row r="1093" spans="1:5" x14ac:dyDescent="0.25">
      <c r="A1093" t="s">
        <v>299</v>
      </c>
      <c r="B1093" t="s">
        <v>74</v>
      </c>
      <c r="C1093" t="s">
        <v>11</v>
      </c>
      <c r="D1093">
        <v>251</v>
      </c>
      <c r="E1093">
        <v>283</v>
      </c>
    </row>
    <row r="1094" spans="1:5" x14ac:dyDescent="0.25">
      <c r="A1094" t="s">
        <v>299</v>
      </c>
      <c r="B1094" t="s">
        <v>74</v>
      </c>
      <c r="C1094" t="s">
        <v>12</v>
      </c>
      <c r="D1094">
        <v>229</v>
      </c>
      <c r="E1094">
        <v>273</v>
      </c>
    </row>
    <row r="1095" spans="1:5" x14ac:dyDescent="0.25">
      <c r="A1095" t="s">
        <v>299</v>
      </c>
      <c r="B1095" t="s">
        <v>74</v>
      </c>
      <c r="C1095" t="s">
        <v>13</v>
      </c>
      <c r="D1095">
        <v>227</v>
      </c>
      <c r="E1095">
        <v>268</v>
      </c>
    </row>
    <row r="1096" spans="1:5" x14ac:dyDescent="0.25">
      <c r="A1096" t="s">
        <v>299</v>
      </c>
      <c r="B1096" t="s">
        <v>74</v>
      </c>
      <c r="C1096" t="s">
        <v>14</v>
      </c>
      <c r="D1096">
        <v>208</v>
      </c>
      <c r="E1096">
        <v>237</v>
      </c>
    </row>
    <row r="1097" spans="1:5" x14ac:dyDescent="0.25">
      <c r="A1097" t="s">
        <v>299</v>
      </c>
      <c r="B1097" t="s">
        <v>74</v>
      </c>
      <c r="C1097" t="s">
        <v>15</v>
      </c>
      <c r="D1097">
        <v>171</v>
      </c>
      <c r="E1097">
        <v>190</v>
      </c>
    </row>
    <row r="1098" spans="1:5" x14ac:dyDescent="0.25">
      <c r="A1098" t="s">
        <v>299</v>
      </c>
      <c r="B1098" t="s">
        <v>74</v>
      </c>
      <c r="C1098" t="s">
        <v>16</v>
      </c>
      <c r="D1098">
        <v>140</v>
      </c>
      <c r="E1098">
        <v>154</v>
      </c>
    </row>
    <row r="1099" spans="1:5" x14ac:dyDescent="0.25">
      <c r="A1099" t="s">
        <v>299</v>
      </c>
      <c r="B1099" t="s">
        <v>74</v>
      </c>
      <c r="C1099" t="s">
        <v>17</v>
      </c>
      <c r="D1099">
        <v>107</v>
      </c>
      <c r="E1099">
        <v>113</v>
      </c>
    </row>
    <row r="1100" spans="1:5" x14ac:dyDescent="0.25">
      <c r="A1100" t="s">
        <v>299</v>
      </c>
      <c r="B1100" t="s">
        <v>74</v>
      </c>
      <c r="C1100" t="s">
        <v>18</v>
      </c>
      <c r="D1100">
        <v>73</v>
      </c>
      <c r="E1100">
        <v>78</v>
      </c>
    </row>
    <row r="1101" spans="1:5" x14ac:dyDescent="0.25">
      <c r="A1101" t="s">
        <v>299</v>
      </c>
      <c r="B1101" t="s">
        <v>74</v>
      </c>
      <c r="C1101" t="s">
        <v>19</v>
      </c>
      <c r="D1101">
        <v>51</v>
      </c>
      <c r="E1101">
        <v>54</v>
      </c>
    </row>
    <row r="1102" spans="1:5" x14ac:dyDescent="0.25">
      <c r="A1102" t="s">
        <v>299</v>
      </c>
      <c r="B1102" t="s">
        <v>74</v>
      </c>
      <c r="C1102" t="s">
        <v>20</v>
      </c>
      <c r="D1102">
        <v>31</v>
      </c>
      <c r="E1102">
        <v>35</v>
      </c>
    </row>
    <row r="1103" spans="1:5" x14ac:dyDescent="0.25">
      <c r="A1103" t="s">
        <v>299</v>
      </c>
      <c r="B1103" t="s">
        <v>74</v>
      </c>
      <c r="C1103" t="s">
        <v>21</v>
      </c>
      <c r="D1103">
        <v>24</v>
      </c>
      <c r="E1103">
        <v>27</v>
      </c>
    </row>
    <row r="1104" spans="1:5" x14ac:dyDescent="0.25">
      <c r="A1104" t="s">
        <v>299</v>
      </c>
      <c r="B1104" t="s">
        <v>75</v>
      </c>
      <c r="C1104" t="s">
        <v>300</v>
      </c>
      <c r="D1104">
        <v>319</v>
      </c>
      <c r="E1104">
        <v>286</v>
      </c>
    </row>
    <row r="1105" spans="1:5" x14ac:dyDescent="0.25">
      <c r="A1105" t="s">
        <v>299</v>
      </c>
      <c r="B1105" t="s">
        <v>75</v>
      </c>
      <c r="C1105" t="s">
        <v>4</v>
      </c>
      <c r="D1105">
        <v>1309</v>
      </c>
      <c r="E1105">
        <v>1182</v>
      </c>
    </row>
    <row r="1106" spans="1:5" x14ac:dyDescent="0.25">
      <c r="A1106" t="s">
        <v>299</v>
      </c>
      <c r="B1106" t="s">
        <v>75</v>
      </c>
      <c r="C1106" t="s">
        <v>5</v>
      </c>
      <c r="D1106">
        <v>1661</v>
      </c>
      <c r="E1106">
        <v>1460</v>
      </c>
    </row>
    <row r="1107" spans="1:5" x14ac:dyDescent="0.25">
      <c r="A1107" t="s">
        <v>299</v>
      </c>
      <c r="B1107" t="s">
        <v>75</v>
      </c>
      <c r="C1107" t="s">
        <v>6</v>
      </c>
      <c r="D1107">
        <v>1571</v>
      </c>
      <c r="E1107">
        <v>1400</v>
      </c>
    </row>
    <row r="1108" spans="1:5" x14ac:dyDescent="0.25">
      <c r="A1108" t="s">
        <v>299</v>
      </c>
      <c r="B1108" t="s">
        <v>75</v>
      </c>
      <c r="C1108" t="s">
        <v>7</v>
      </c>
      <c r="D1108">
        <v>1325</v>
      </c>
      <c r="E1108">
        <v>1219</v>
      </c>
    </row>
    <row r="1109" spans="1:5" x14ac:dyDescent="0.25">
      <c r="A1109" t="s">
        <v>299</v>
      </c>
      <c r="B1109" t="s">
        <v>75</v>
      </c>
      <c r="C1109" t="s">
        <v>8</v>
      </c>
      <c r="D1109">
        <v>1252</v>
      </c>
      <c r="E1109">
        <v>1189</v>
      </c>
    </row>
    <row r="1110" spans="1:5" x14ac:dyDescent="0.25">
      <c r="A1110" t="s">
        <v>299</v>
      </c>
      <c r="B1110" t="s">
        <v>75</v>
      </c>
      <c r="C1110" t="s">
        <v>9</v>
      </c>
      <c r="D1110">
        <v>1244</v>
      </c>
      <c r="E1110">
        <v>1272</v>
      </c>
    </row>
    <row r="1111" spans="1:5" x14ac:dyDescent="0.25">
      <c r="A1111" t="s">
        <v>299</v>
      </c>
      <c r="B1111" t="s">
        <v>75</v>
      </c>
      <c r="C1111" t="s">
        <v>10</v>
      </c>
      <c r="D1111">
        <v>1269</v>
      </c>
      <c r="E1111">
        <v>1318</v>
      </c>
    </row>
    <row r="1112" spans="1:5" x14ac:dyDescent="0.25">
      <c r="A1112" t="s">
        <v>299</v>
      </c>
      <c r="B1112" t="s">
        <v>75</v>
      </c>
      <c r="C1112" t="s">
        <v>11</v>
      </c>
      <c r="D1112">
        <v>1113</v>
      </c>
      <c r="E1112">
        <v>1257</v>
      </c>
    </row>
    <row r="1113" spans="1:5" x14ac:dyDescent="0.25">
      <c r="A1113" t="s">
        <v>299</v>
      </c>
      <c r="B1113" t="s">
        <v>75</v>
      </c>
      <c r="C1113" t="s">
        <v>12</v>
      </c>
      <c r="D1113">
        <v>1014</v>
      </c>
      <c r="E1113">
        <v>1212</v>
      </c>
    </row>
    <row r="1114" spans="1:5" x14ac:dyDescent="0.25">
      <c r="A1114" t="s">
        <v>299</v>
      </c>
      <c r="B1114" t="s">
        <v>75</v>
      </c>
      <c r="C1114" t="s">
        <v>13</v>
      </c>
      <c r="D1114">
        <v>1006</v>
      </c>
      <c r="E1114">
        <v>1189</v>
      </c>
    </row>
    <row r="1115" spans="1:5" x14ac:dyDescent="0.25">
      <c r="A1115" t="s">
        <v>299</v>
      </c>
      <c r="B1115" t="s">
        <v>75</v>
      </c>
      <c r="C1115" t="s">
        <v>14</v>
      </c>
      <c r="D1115">
        <v>924</v>
      </c>
      <c r="E1115">
        <v>1054</v>
      </c>
    </row>
    <row r="1116" spans="1:5" x14ac:dyDescent="0.25">
      <c r="A1116" t="s">
        <v>299</v>
      </c>
      <c r="B1116" t="s">
        <v>75</v>
      </c>
      <c r="C1116" t="s">
        <v>15</v>
      </c>
      <c r="D1116">
        <v>761</v>
      </c>
      <c r="E1116">
        <v>843</v>
      </c>
    </row>
    <row r="1117" spans="1:5" x14ac:dyDescent="0.25">
      <c r="A1117" t="s">
        <v>299</v>
      </c>
      <c r="B1117" t="s">
        <v>75</v>
      </c>
      <c r="C1117" t="s">
        <v>16</v>
      </c>
      <c r="D1117">
        <v>622</v>
      </c>
      <c r="E1117">
        <v>685</v>
      </c>
    </row>
    <row r="1118" spans="1:5" x14ac:dyDescent="0.25">
      <c r="A1118" t="s">
        <v>299</v>
      </c>
      <c r="B1118" t="s">
        <v>75</v>
      </c>
      <c r="C1118" t="s">
        <v>17</v>
      </c>
      <c r="D1118">
        <v>474</v>
      </c>
      <c r="E1118">
        <v>504</v>
      </c>
    </row>
    <row r="1119" spans="1:5" x14ac:dyDescent="0.25">
      <c r="A1119" t="s">
        <v>299</v>
      </c>
      <c r="B1119" t="s">
        <v>75</v>
      </c>
      <c r="C1119" t="s">
        <v>18</v>
      </c>
      <c r="D1119">
        <v>327</v>
      </c>
      <c r="E1119">
        <v>346</v>
      </c>
    </row>
    <row r="1120" spans="1:5" x14ac:dyDescent="0.25">
      <c r="A1120" t="s">
        <v>299</v>
      </c>
      <c r="B1120" t="s">
        <v>75</v>
      </c>
      <c r="C1120" t="s">
        <v>19</v>
      </c>
      <c r="D1120">
        <v>229</v>
      </c>
      <c r="E1120">
        <v>240</v>
      </c>
    </row>
    <row r="1121" spans="1:5" x14ac:dyDescent="0.25">
      <c r="A1121" t="s">
        <v>299</v>
      </c>
      <c r="B1121" t="s">
        <v>75</v>
      </c>
      <c r="C1121" t="s">
        <v>20</v>
      </c>
      <c r="D1121">
        <v>139</v>
      </c>
      <c r="E1121">
        <v>158</v>
      </c>
    </row>
    <row r="1122" spans="1:5" x14ac:dyDescent="0.25">
      <c r="A1122" t="s">
        <v>299</v>
      </c>
      <c r="B1122" t="s">
        <v>75</v>
      </c>
      <c r="C1122" t="s">
        <v>21</v>
      </c>
      <c r="D1122">
        <v>106</v>
      </c>
      <c r="E1122">
        <v>120</v>
      </c>
    </row>
    <row r="1123" spans="1:5" x14ac:dyDescent="0.25">
      <c r="A1123" t="s">
        <v>299</v>
      </c>
      <c r="B1123" t="s">
        <v>76</v>
      </c>
      <c r="C1123" t="s">
        <v>300</v>
      </c>
      <c r="D1123">
        <v>66</v>
      </c>
      <c r="E1123">
        <v>59</v>
      </c>
    </row>
    <row r="1124" spans="1:5" x14ac:dyDescent="0.25">
      <c r="A1124" t="s">
        <v>299</v>
      </c>
      <c r="B1124" t="s">
        <v>76</v>
      </c>
      <c r="C1124" t="s">
        <v>4</v>
      </c>
      <c r="D1124">
        <v>272</v>
      </c>
      <c r="E1124">
        <v>246</v>
      </c>
    </row>
    <row r="1125" spans="1:5" x14ac:dyDescent="0.25">
      <c r="A1125" t="s">
        <v>299</v>
      </c>
      <c r="B1125" t="s">
        <v>76</v>
      </c>
      <c r="C1125" t="s">
        <v>5</v>
      </c>
      <c r="D1125">
        <v>345</v>
      </c>
      <c r="E1125">
        <v>304</v>
      </c>
    </row>
    <row r="1126" spans="1:5" x14ac:dyDescent="0.25">
      <c r="A1126" t="s">
        <v>299</v>
      </c>
      <c r="B1126" t="s">
        <v>76</v>
      </c>
      <c r="C1126" t="s">
        <v>6</v>
      </c>
      <c r="D1126">
        <v>327</v>
      </c>
      <c r="E1126">
        <v>291</v>
      </c>
    </row>
    <row r="1127" spans="1:5" x14ac:dyDescent="0.25">
      <c r="A1127" t="s">
        <v>299</v>
      </c>
      <c r="B1127" t="s">
        <v>76</v>
      </c>
      <c r="C1127" t="s">
        <v>7</v>
      </c>
      <c r="D1127">
        <v>275</v>
      </c>
      <c r="E1127">
        <v>253</v>
      </c>
    </row>
    <row r="1128" spans="1:5" x14ac:dyDescent="0.25">
      <c r="A1128" t="s">
        <v>299</v>
      </c>
      <c r="B1128" t="s">
        <v>76</v>
      </c>
      <c r="C1128" t="s">
        <v>8</v>
      </c>
      <c r="D1128">
        <v>260</v>
      </c>
      <c r="E1128">
        <v>247</v>
      </c>
    </row>
    <row r="1129" spans="1:5" x14ac:dyDescent="0.25">
      <c r="A1129" t="s">
        <v>299</v>
      </c>
      <c r="B1129" t="s">
        <v>76</v>
      </c>
      <c r="C1129" t="s">
        <v>9</v>
      </c>
      <c r="D1129">
        <v>258</v>
      </c>
      <c r="E1129">
        <v>264</v>
      </c>
    </row>
    <row r="1130" spans="1:5" x14ac:dyDescent="0.25">
      <c r="A1130" t="s">
        <v>299</v>
      </c>
      <c r="B1130" t="s">
        <v>76</v>
      </c>
      <c r="C1130" t="s">
        <v>10</v>
      </c>
      <c r="D1130">
        <v>272</v>
      </c>
      <c r="E1130">
        <v>281</v>
      </c>
    </row>
    <row r="1131" spans="1:5" x14ac:dyDescent="0.25">
      <c r="A1131" t="s">
        <v>299</v>
      </c>
      <c r="B1131" t="s">
        <v>76</v>
      </c>
      <c r="C1131" t="s">
        <v>11</v>
      </c>
      <c r="D1131">
        <v>231</v>
      </c>
      <c r="E1131">
        <v>261</v>
      </c>
    </row>
    <row r="1132" spans="1:5" x14ac:dyDescent="0.25">
      <c r="A1132" t="s">
        <v>299</v>
      </c>
      <c r="B1132" t="s">
        <v>76</v>
      </c>
      <c r="C1132" t="s">
        <v>12</v>
      </c>
      <c r="D1132">
        <v>211</v>
      </c>
      <c r="E1132">
        <v>252</v>
      </c>
    </row>
    <row r="1133" spans="1:5" x14ac:dyDescent="0.25">
      <c r="A1133" t="s">
        <v>299</v>
      </c>
      <c r="B1133" t="s">
        <v>76</v>
      </c>
      <c r="C1133" t="s">
        <v>13</v>
      </c>
      <c r="D1133">
        <v>209</v>
      </c>
      <c r="E1133">
        <v>247</v>
      </c>
    </row>
    <row r="1134" spans="1:5" x14ac:dyDescent="0.25">
      <c r="A1134" t="s">
        <v>299</v>
      </c>
      <c r="B1134" t="s">
        <v>76</v>
      </c>
      <c r="C1134" t="s">
        <v>14</v>
      </c>
      <c r="D1134">
        <v>192</v>
      </c>
      <c r="E1134">
        <v>219</v>
      </c>
    </row>
    <row r="1135" spans="1:5" x14ac:dyDescent="0.25">
      <c r="A1135" t="s">
        <v>299</v>
      </c>
      <c r="B1135" t="s">
        <v>76</v>
      </c>
      <c r="C1135" t="s">
        <v>15</v>
      </c>
      <c r="D1135">
        <v>158</v>
      </c>
      <c r="E1135">
        <v>175</v>
      </c>
    </row>
    <row r="1136" spans="1:5" x14ac:dyDescent="0.25">
      <c r="A1136" t="s">
        <v>299</v>
      </c>
      <c r="B1136" t="s">
        <v>76</v>
      </c>
      <c r="C1136" t="s">
        <v>16</v>
      </c>
      <c r="D1136">
        <v>129</v>
      </c>
      <c r="E1136">
        <v>142</v>
      </c>
    </row>
    <row r="1137" spans="1:5" x14ac:dyDescent="0.25">
      <c r="A1137" t="s">
        <v>299</v>
      </c>
      <c r="B1137" t="s">
        <v>76</v>
      </c>
      <c r="C1137" t="s">
        <v>17</v>
      </c>
      <c r="D1137">
        <v>98</v>
      </c>
      <c r="E1137">
        <v>105</v>
      </c>
    </row>
    <row r="1138" spans="1:5" x14ac:dyDescent="0.25">
      <c r="A1138" t="s">
        <v>299</v>
      </c>
      <c r="B1138" t="s">
        <v>76</v>
      </c>
      <c r="C1138" t="s">
        <v>18</v>
      </c>
      <c r="D1138">
        <v>68</v>
      </c>
      <c r="E1138">
        <v>72</v>
      </c>
    </row>
    <row r="1139" spans="1:5" x14ac:dyDescent="0.25">
      <c r="A1139" t="s">
        <v>299</v>
      </c>
      <c r="B1139" t="s">
        <v>76</v>
      </c>
      <c r="C1139" t="s">
        <v>19</v>
      </c>
      <c r="D1139">
        <v>47</v>
      </c>
      <c r="E1139">
        <v>50</v>
      </c>
    </row>
    <row r="1140" spans="1:5" x14ac:dyDescent="0.25">
      <c r="A1140" t="s">
        <v>299</v>
      </c>
      <c r="B1140" t="s">
        <v>76</v>
      </c>
      <c r="C1140" t="s">
        <v>20</v>
      </c>
      <c r="D1140">
        <v>28</v>
      </c>
      <c r="E1140">
        <v>32</v>
      </c>
    </row>
    <row r="1141" spans="1:5" x14ac:dyDescent="0.25">
      <c r="A1141" t="s">
        <v>299</v>
      </c>
      <c r="B1141" t="s">
        <v>76</v>
      </c>
      <c r="C1141" t="s">
        <v>21</v>
      </c>
      <c r="D1141">
        <v>22</v>
      </c>
      <c r="E1141">
        <v>25</v>
      </c>
    </row>
    <row r="1142" spans="1:5" x14ac:dyDescent="0.25">
      <c r="A1142" t="s">
        <v>299</v>
      </c>
      <c r="B1142" t="s">
        <v>77</v>
      </c>
      <c r="C1142" t="s">
        <v>300</v>
      </c>
      <c r="D1142">
        <v>106</v>
      </c>
      <c r="E1142">
        <v>95</v>
      </c>
    </row>
    <row r="1143" spans="1:5" x14ac:dyDescent="0.25">
      <c r="A1143" t="s">
        <v>299</v>
      </c>
      <c r="B1143" t="s">
        <v>77</v>
      </c>
      <c r="C1143" t="s">
        <v>4</v>
      </c>
      <c r="D1143">
        <v>436</v>
      </c>
      <c r="E1143">
        <v>393</v>
      </c>
    </row>
    <row r="1144" spans="1:5" x14ac:dyDescent="0.25">
      <c r="A1144" t="s">
        <v>299</v>
      </c>
      <c r="B1144" t="s">
        <v>77</v>
      </c>
      <c r="C1144" t="s">
        <v>5</v>
      </c>
      <c r="D1144">
        <v>553</v>
      </c>
      <c r="E1144">
        <v>486</v>
      </c>
    </row>
    <row r="1145" spans="1:5" x14ac:dyDescent="0.25">
      <c r="A1145" t="s">
        <v>299</v>
      </c>
      <c r="B1145" t="s">
        <v>77</v>
      </c>
      <c r="C1145" t="s">
        <v>6</v>
      </c>
      <c r="D1145">
        <v>523</v>
      </c>
      <c r="E1145">
        <v>466</v>
      </c>
    </row>
    <row r="1146" spans="1:5" x14ac:dyDescent="0.25">
      <c r="A1146" t="s">
        <v>299</v>
      </c>
      <c r="B1146" t="s">
        <v>77</v>
      </c>
      <c r="C1146" t="s">
        <v>7</v>
      </c>
      <c r="D1146">
        <v>441</v>
      </c>
      <c r="E1146">
        <v>406</v>
      </c>
    </row>
    <row r="1147" spans="1:5" x14ac:dyDescent="0.25">
      <c r="A1147" t="s">
        <v>299</v>
      </c>
      <c r="B1147" t="s">
        <v>77</v>
      </c>
      <c r="C1147" t="s">
        <v>8</v>
      </c>
      <c r="D1147">
        <v>417</v>
      </c>
      <c r="E1147">
        <v>396</v>
      </c>
    </row>
    <row r="1148" spans="1:5" x14ac:dyDescent="0.25">
      <c r="A1148" t="s">
        <v>299</v>
      </c>
      <c r="B1148" t="s">
        <v>77</v>
      </c>
      <c r="C1148" t="s">
        <v>9</v>
      </c>
      <c r="D1148">
        <v>414</v>
      </c>
      <c r="E1148">
        <v>423</v>
      </c>
    </row>
    <row r="1149" spans="1:5" x14ac:dyDescent="0.25">
      <c r="A1149" t="s">
        <v>299</v>
      </c>
      <c r="B1149" t="s">
        <v>77</v>
      </c>
      <c r="C1149" t="s">
        <v>10</v>
      </c>
      <c r="D1149">
        <v>427</v>
      </c>
      <c r="E1149">
        <v>444</v>
      </c>
    </row>
    <row r="1150" spans="1:5" x14ac:dyDescent="0.25">
      <c r="A1150" t="s">
        <v>299</v>
      </c>
      <c r="B1150" t="s">
        <v>77</v>
      </c>
      <c r="C1150" t="s">
        <v>11</v>
      </c>
      <c r="D1150">
        <v>370</v>
      </c>
      <c r="E1150">
        <v>418</v>
      </c>
    </row>
    <row r="1151" spans="1:5" x14ac:dyDescent="0.25">
      <c r="A1151" t="s">
        <v>299</v>
      </c>
      <c r="B1151" t="s">
        <v>77</v>
      </c>
      <c r="C1151" t="s">
        <v>12</v>
      </c>
      <c r="D1151">
        <v>338</v>
      </c>
      <c r="E1151">
        <v>403</v>
      </c>
    </row>
    <row r="1152" spans="1:5" x14ac:dyDescent="0.25">
      <c r="A1152" t="s">
        <v>299</v>
      </c>
      <c r="B1152" t="s">
        <v>77</v>
      </c>
      <c r="C1152" t="s">
        <v>13</v>
      </c>
      <c r="D1152">
        <v>335</v>
      </c>
      <c r="E1152">
        <v>396</v>
      </c>
    </row>
    <row r="1153" spans="1:5" x14ac:dyDescent="0.25">
      <c r="A1153" t="s">
        <v>299</v>
      </c>
      <c r="B1153" t="s">
        <v>77</v>
      </c>
      <c r="C1153" t="s">
        <v>14</v>
      </c>
      <c r="D1153">
        <v>308</v>
      </c>
      <c r="E1153">
        <v>351</v>
      </c>
    </row>
    <row r="1154" spans="1:5" x14ac:dyDescent="0.25">
      <c r="A1154" t="s">
        <v>299</v>
      </c>
      <c r="B1154" t="s">
        <v>77</v>
      </c>
      <c r="C1154" t="s">
        <v>15</v>
      </c>
      <c r="D1154">
        <v>253</v>
      </c>
      <c r="E1154">
        <v>280</v>
      </c>
    </row>
    <row r="1155" spans="1:5" x14ac:dyDescent="0.25">
      <c r="A1155" t="s">
        <v>299</v>
      </c>
      <c r="B1155" t="s">
        <v>77</v>
      </c>
      <c r="C1155" t="s">
        <v>16</v>
      </c>
      <c r="D1155">
        <v>207</v>
      </c>
      <c r="E1155">
        <v>228</v>
      </c>
    </row>
    <row r="1156" spans="1:5" x14ac:dyDescent="0.25">
      <c r="A1156" t="s">
        <v>299</v>
      </c>
      <c r="B1156" t="s">
        <v>77</v>
      </c>
      <c r="C1156" t="s">
        <v>17</v>
      </c>
      <c r="D1156">
        <v>158</v>
      </c>
      <c r="E1156">
        <v>168</v>
      </c>
    </row>
    <row r="1157" spans="1:5" x14ac:dyDescent="0.25">
      <c r="A1157" t="s">
        <v>299</v>
      </c>
      <c r="B1157" t="s">
        <v>77</v>
      </c>
      <c r="C1157" t="s">
        <v>18</v>
      </c>
      <c r="D1157">
        <v>109</v>
      </c>
      <c r="E1157">
        <v>115</v>
      </c>
    </row>
    <row r="1158" spans="1:5" x14ac:dyDescent="0.25">
      <c r="A1158" t="s">
        <v>299</v>
      </c>
      <c r="B1158" t="s">
        <v>77</v>
      </c>
      <c r="C1158" t="s">
        <v>19</v>
      </c>
      <c r="D1158">
        <v>76</v>
      </c>
      <c r="E1158">
        <v>80</v>
      </c>
    </row>
    <row r="1159" spans="1:5" x14ac:dyDescent="0.25">
      <c r="A1159" t="s">
        <v>299</v>
      </c>
      <c r="B1159" t="s">
        <v>77</v>
      </c>
      <c r="C1159" t="s">
        <v>20</v>
      </c>
      <c r="D1159">
        <v>46</v>
      </c>
      <c r="E1159">
        <v>52</v>
      </c>
    </row>
    <row r="1160" spans="1:5" x14ac:dyDescent="0.25">
      <c r="A1160" t="s">
        <v>299</v>
      </c>
      <c r="B1160" t="s">
        <v>77</v>
      </c>
      <c r="C1160" t="s">
        <v>21</v>
      </c>
      <c r="D1160">
        <v>35</v>
      </c>
      <c r="E1160">
        <v>40</v>
      </c>
    </row>
    <row r="1161" spans="1:5" x14ac:dyDescent="0.25">
      <c r="A1161" t="s">
        <v>299</v>
      </c>
      <c r="B1161" t="s">
        <v>78</v>
      </c>
      <c r="C1161" t="s">
        <v>300</v>
      </c>
      <c r="D1161">
        <v>33</v>
      </c>
      <c r="E1161">
        <v>30</v>
      </c>
    </row>
    <row r="1162" spans="1:5" x14ac:dyDescent="0.25">
      <c r="A1162" t="s">
        <v>299</v>
      </c>
      <c r="B1162" t="s">
        <v>78</v>
      </c>
      <c r="C1162" t="s">
        <v>4</v>
      </c>
      <c r="D1162">
        <v>139</v>
      </c>
      <c r="E1162">
        <v>125</v>
      </c>
    </row>
    <row r="1163" spans="1:5" x14ac:dyDescent="0.25">
      <c r="A1163" t="s">
        <v>299</v>
      </c>
      <c r="B1163" t="s">
        <v>78</v>
      </c>
      <c r="C1163" t="s">
        <v>5</v>
      </c>
      <c r="D1163">
        <v>176</v>
      </c>
      <c r="E1163">
        <v>155</v>
      </c>
    </row>
    <row r="1164" spans="1:5" x14ac:dyDescent="0.25">
      <c r="A1164" t="s">
        <v>299</v>
      </c>
      <c r="B1164" t="s">
        <v>78</v>
      </c>
      <c r="C1164" t="s">
        <v>6</v>
      </c>
      <c r="D1164">
        <v>167</v>
      </c>
      <c r="E1164">
        <v>148</v>
      </c>
    </row>
    <row r="1165" spans="1:5" x14ac:dyDescent="0.25">
      <c r="A1165" t="s">
        <v>299</v>
      </c>
      <c r="B1165" t="s">
        <v>78</v>
      </c>
      <c r="C1165" t="s">
        <v>7</v>
      </c>
      <c r="D1165">
        <v>140</v>
      </c>
      <c r="E1165">
        <v>129</v>
      </c>
    </row>
    <row r="1166" spans="1:5" x14ac:dyDescent="0.25">
      <c r="A1166" t="s">
        <v>299</v>
      </c>
      <c r="B1166" t="s">
        <v>78</v>
      </c>
      <c r="C1166" t="s">
        <v>8</v>
      </c>
      <c r="D1166">
        <v>133</v>
      </c>
      <c r="E1166">
        <v>126</v>
      </c>
    </row>
    <row r="1167" spans="1:5" x14ac:dyDescent="0.25">
      <c r="A1167" t="s">
        <v>299</v>
      </c>
      <c r="B1167" t="s">
        <v>78</v>
      </c>
      <c r="C1167" t="s">
        <v>9</v>
      </c>
      <c r="D1167">
        <v>132</v>
      </c>
      <c r="E1167">
        <v>135</v>
      </c>
    </row>
    <row r="1168" spans="1:5" x14ac:dyDescent="0.25">
      <c r="A1168" t="s">
        <v>299</v>
      </c>
      <c r="B1168" t="s">
        <v>78</v>
      </c>
      <c r="C1168" t="s">
        <v>10</v>
      </c>
      <c r="D1168">
        <v>143</v>
      </c>
      <c r="E1168">
        <v>150</v>
      </c>
    </row>
    <row r="1169" spans="1:5" x14ac:dyDescent="0.25">
      <c r="A1169" t="s">
        <v>299</v>
      </c>
      <c r="B1169" t="s">
        <v>78</v>
      </c>
      <c r="C1169" t="s">
        <v>11</v>
      </c>
      <c r="D1169">
        <v>118</v>
      </c>
      <c r="E1169">
        <v>133</v>
      </c>
    </row>
    <row r="1170" spans="1:5" x14ac:dyDescent="0.25">
      <c r="A1170" t="s">
        <v>299</v>
      </c>
      <c r="B1170" t="s">
        <v>78</v>
      </c>
      <c r="C1170" t="s">
        <v>12</v>
      </c>
      <c r="D1170">
        <v>107</v>
      </c>
      <c r="E1170">
        <v>128</v>
      </c>
    </row>
    <row r="1171" spans="1:5" x14ac:dyDescent="0.25">
      <c r="A1171" t="s">
        <v>299</v>
      </c>
      <c r="B1171" t="s">
        <v>78</v>
      </c>
      <c r="C1171" t="s">
        <v>13</v>
      </c>
      <c r="D1171">
        <v>106</v>
      </c>
      <c r="E1171">
        <v>126</v>
      </c>
    </row>
    <row r="1172" spans="1:5" x14ac:dyDescent="0.25">
      <c r="A1172" t="s">
        <v>299</v>
      </c>
      <c r="B1172" t="s">
        <v>78</v>
      </c>
      <c r="C1172" t="s">
        <v>14</v>
      </c>
      <c r="D1172">
        <v>98</v>
      </c>
      <c r="E1172">
        <v>111</v>
      </c>
    </row>
    <row r="1173" spans="1:5" x14ac:dyDescent="0.25">
      <c r="A1173" t="s">
        <v>299</v>
      </c>
      <c r="B1173" t="s">
        <v>78</v>
      </c>
      <c r="C1173" t="s">
        <v>15</v>
      </c>
      <c r="D1173">
        <v>80</v>
      </c>
      <c r="E1173">
        <v>89</v>
      </c>
    </row>
    <row r="1174" spans="1:5" x14ac:dyDescent="0.25">
      <c r="A1174" t="s">
        <v>299</v>
      </c>
      <c r="B1174" t="s">
        <v>78</v>
      </c>
      <c r="C1174" t="s">
        <v>16</v>
      </c>
      <c r="D1174">
        <v>66</v>
      </c>
      <c r="E1174">
        <v>72</v>
      </c>
    </row>
    <row r="1175" spans="1:5" x14ac:dyDescent="0.25">
      <c r="A1175" t="s">
        <v>299</v>
      </c>
      <c r="B1175" t="s">
        <v>78</v>
      </c>
      <c r="C1175" t="s">
        <v>17</v>
      </c>
      <c r="D1175">
        <v>50</v>
      </c>
      <c r="E1175">
        <v>53</v>
      </c>
    </row>
    <row r="1176" spans="1:5" x14ac:dyDescent="0.25">
      <c r="A1176" t="s">
        <v>299</v>
      </c>
      <c r="B1176" t="s">
        <v>78</v>
      </c>
      <c r="C1176" t="s">
        <v>18</v>
      </c>
      <c r="D1176">
        <v>34</v>
      </c>
      <c r="E1176">
        <v>36</v>
      </c>
    </row>
    <row r="1177" spans="1:5" x14ac:dyDescent="0.25">
      <c r="A1177" t="s">
        <v>299</v>
      </c>
      <c r="B1177" t="s">
        <v>78</v>
      </c>
      <c r="C1177" t="s">
        <v>19</v>
      </c>
      <c r="D1177">
        <v>24</v>
      </c>
      <c r="E1177">
        <v>25</v>
      </c>
    </row>
    <row r="1178" spans="1:5" x14ac:dyDescent="0.25">
      <c r="A1178" t="s">
        <v>299</v>
      </c>
      <c r="B1178" t="s">
        <v>78</v>
      </c>
      <c r="C1178" t="s">
        <v>20</v>
      </c>
      <c r="D1178">
        <v>14</v>
      </c>
      <c r="E1178">
        <v>16</v>
      </c>
    </row>
    <row r="1179" spans="1:5" x14ac:dyDescent="0.25">
      <c r="A1179" t="s">
        <v>299</v>
      </c>
      <c r="B1179" t="s">
        <v>78</v>
      </c>
      <c r="C1179" t="s">
        <v>21</v>
      </c>
      <c r="D1179">
        <v>11</v>
      </c>
      <c r="E1179">
        <v>12</v>
      </c>
    </row>
    <row r="1180" spans="1:5" x14ac:dyDescent="0.25">
      <c r="A1180" t="s">
        <v>299</v>
      </c>
      <c r="B1180" t="s">
        <v>79</v>
      </c>
      <c r="C1180" t="s">
        <v>300</v>
      </c>
      <c r="D1180">
        <v>29</v>
      </c>
      <c r="E1180">
        <v>26</v>
      </c>
    </row>
    <row r="1181" spans="1:5" x14ac:dyDescent="0.25">
      <c r="A1181" t="s">
        <v>299</v>
      </c>
      <c r="B1181" t="s">
        <v>79</v>
      </c>
      <c r="C1181" t="s">
        <v>4</v>
      </c>
      <c r="D1181">
        <v>121</v>
      </c>
      <c r="E1181">
        <v>110</v>
      </c>
    </row>
    <row r="1182" spans="1:5" x14ac:dyDescent="0.25">
      <c r="A1182" t="s">
        <v>299</v>
      </c>
      <c r="B1182" t="s">
        <v>79</v>
      </c>
      <c r="C1182" t="s">
        <v>5</v>
      </c>
      <c r="D1182">
        <v>154</v>
      </c>
      <c r="E1182">
        <v>136</v>
      </c>
    </row>
    <row r="1183" spans="1:5" x14ac:dyDescent="0.25">
      <c r="A1183" t="s">
        <v>299</v>
      </c>
      <c r="B1183" t="s">
        <v>79</v>
      </c>
      <c r="C1183" t="s">
        <v>6</v>
      </c>
      <c r="D1183">
        <v>146</v>
      </c>
      <c r="E1183">
        <v>130</v>
      </c>
    </row>
    <row r="1184" spans="1:5" x14ac:dyDescent="0.25">
      <c r="A1184" t="s">
        <v>299</v>
      </c>
      <c r="B1184" t="s">
        <v>79</v>
      </c>
      <c r="C1184" t="s">
        <v>7</v>
      </c>
      <c r="D1184">
        <v>123</v>
      </c>
      <c r="E1184">
        <v>113</v>
      </c>
    </row>
    <row r="1185" spans="1:5" x14ac:dyDescent="0.25">
      <c r="A1185" t="s">
        <v>299</v>
      </c>
      <c r="B1185" t="s">
        <v>79</v>
      </c>
      <c r="C1185" t="s">
        <v>8</v>
      </c>
      <c r="D1185">
        <v>116</v>
      </c>
      <c r="E1185">
        <v>110</v>
      </c>
    </row>
    <row r="1186" spans="1:5" x14ac:dyDescent="0.25">
      <c r="A1186" t="s">
        <v>299</v>
      </c>
      <c r="B1186" t="s">
        <v>79</v>
      </c>
      <c r="C1186" t="s">
        <v>9</v>
      </c>
      <c r="D1186">
        <v>115</v>
      </c>
      <c r="E1186">
        <v>118</v>
      </c>
    </row>
    <row r="1187" spans="1:5" x14ac:dyDescent="0.25">
      <c r="A1187" t="s">
        <v>299</v>
      </c>
      <c r="B1187" t="s">
        <v>79</v>
      </c>
      <c r="C1187" t="s">
        <v>10</v>
      </c>
      <c r="D1187">
        <v>129</v>
      </c>
      <c r="E1187">
        <v>131</v>
      </c>
    </row>
    <row r="1188" spans="1:5" x14ac:dyDescent="0.25">
      <c r="A1188" t="s">
        <v>299</v>
      </c>
      <c r="B1188" t="s">
        <v>79</v>
      </c>
      <c r="C1188" t="s">
        <v>11</v>
      </c>
      <c r="D1188">
        <v>103</v>
      </c>
      <c r="E1188">
        <v>117</v>
      </c>
    </row>
    <row r="1189" spans="1:5" x14ac:dyDescent="0.25">
      <c r="A1189" t="s">
        <v>299</v>
      </c>
      <c r="B1189" t="s">
        <v>79</v>
      </c>
      <c r="C1189" t="s">
        <v>12</v>
      </c>
      <c r="D1189">
        <v>94</v>
      </c>
      <c r="E1189">
        <v>112</v>
      </c>
    </row>
    <row r="1190" spans="1:5" x14ac:dyDescent="0.25">
      <c r="A1190" t="s">
        <v>299</v>
      </c>
      <c r="B1190" t="s">
        <v>79</v>
      </c>
      <c r="C1190" t="s">
        <v>13</v>
      </c>
      <c r="D1190">
        <v>93</v>
      </c>
      <c r="E1190">
        <v>110</v>
      </c>
    </row>
    <row r="1191" spans="1:5" x14ac:dyDescent="0.25">
      <c r="A1191" t="s">
        <v>299</v>
      </c>
      <c r="B1191" t="s">
        <v>79</v>
      </c>
      <c r="C1191" t="s">
        <v>14</v>
      </c>
      <c r="D1191">
        <v>86</v>
      </c>
      <c r="E1191">
        <v>98</v>
      </c>
    </row>
    <row r="1192" spans="1:5" x14ac:dyDescent="0.25">
      <c r="A1192" t="s">
        <v>299</v>
      </c>
      <c r="B1192" t="s">
        <v>79</v>
      </c>
      <c r="C1192" t="s">
        <v>15</v>
      </c>
      <c r="D1192">
        <v>70</v>
      </c>
      <c r="E1192">
        <v>78</v>
      </c>
    </row>
    <row r="1193" spans="1:5" x14ac:dyDescent="0.25">
      <c r="A1193" t="s">
        <v>299</v>
      </c>
      <c r="B1193" t="s">
        <v>79</v>
      </c>
      <c r="C1193" t="s">
        <v>16</v>
      </c>
      <c r="D1193">
        <v>57</v>
      </c>
      <c r="E1193">
        <v>63</v>
      </c>
    </row>
    <row r="1194" spans="1:5" x14ac:dyDescent="0.25">
      <c r="A1194" t="s">
        <v>299</v>
      </c>
      <c r="B1194" t="s">
        <v>79</v>
      </c>
      <c r="C1194" t="s">
        <v>17</v>
      </c>
      <c r="D1194">
        <v>44</v>
      </c>
      <c r="E1194">
        <v>46</v>
      </c>
    </row>
    <row r="1195" spans="1:5" x14ac:dyDescent="0.25">
      <c r="A1195" t="s">
        <v>299</v>
      </c>
      <c r="B1195" t="s">
        <v>79</v>
      </c>
      <c r="C1195" t="s">
        <v>18</v>
      </c>
      <c r="D1195">
        <v>30</v>
      </c>
      <c r="E1195">
        <v>32</v>
      </c>
    </row>
    <row r="1196" spans="1:5" x14ac:dyDescent="0.25">
      <c r="A1196" t="s">
        <v>299</v>
      </c>
      <c r="B1196" t="s">
        <v>79</v>
      </c>
      <c r="C1196" t="s">
        <v>19</v>
      </c>
      <c r="D1196">
        <v>21</v>
      </c>
      <c r="E1196">
        <v>22</v>
      </c>
    </row>
    <row r="1197" spans="1:5" x14ac:dyDescent="0.25">
      <c r="A1197" t="s">
        <v>299</v>
      </c>
      <c r="B1197" t="s">
        <v>79</v>
      </c>
      <c r="C1197" t="s">
        <v>20</v>
      </c>
      <c r="D1197">
        <v>12</v>
      </c>
      <c r="E1197">
        <v>14</v>
      </c>
    </row>
    <row r="1198" spans="1:5" x14ac:dyDescent="0.25">
      <c r="A1198" t="s">
        <v>299</v>
      </c>
      <c r="B1198" t="s">
        <v>79</v>
      </c>
      <c r="C1198" t="s">
        <v>21</v>
      </c>
      <c r="D1198">
        <v>9</v>
      </c>
      <c r="E1198">
        <v>11</v>
      </c>
    </row>
    <row r="1199" spans="1:5" x14ac:dyDescent="0.25">
      <c r="A1199" t="s">
        <v>299</v>
      </c>
      <c r="B1199" t="s">
        <v>80</v>
      </c>
      <c r="C1199" t="s">
        <v>300</v>
      </c>
      <c r="D1199">
        <v>18</v>
      </c>
      <c r="E1199">
        <v>16</v>
      </c>
    </row>
    <row r="1200" spans="1:5" x14ac:dyDescent="0.25">
      <c r="A1200" t="s">
        <v>299</v>
      </c>
      <c r="B1200" t="s">
        <v>80</v>
      </c>
      <c r="C1200" t="s">
        <v>4</v>
      </c>
      <c r="D1200">
        <v>74</v>
      </c>
      <c r="E1200">
        <v>67</v>
      </c>
    </row>
    <row r="1201" spans="1:5" x14ac:dyDescent="0.25">
      <c r="A1201" t="s">
        <v>299</v>
      </c>
      <c r="B1201" t="s">
        <v>80</v>
      </c>
      <c r="C1201" t="s">
        <v>5</v>
      </c>
      <c r="D1201">
        <v>94</v>
      </c>
      <c r="E1201">
        <v>83</v>
      </c>
    </row>
    <row r="1202" spans="1:5" x14ac:dyDescent="0.25">
      <c r="A1202" t="s">
        <v>299</v>
      </c>
      <c r="B1202" t="s">
        <v>80</v>
      </c>
      <c r="C1202" t="s">
        <v>6</v>
      </c>
      <c r="D1202">
        <v>89</v>
      </c>
      <c r="E1202">
        <v>79</v>
      </c>
    </row>
    <row r="1203" spans="1:5" x14ac:dyDescent="0.25">
      <c r="A1203" t="s">
        <v>299</v>
      </c>
      <c r="B1203" t="s">
        <v>80</v>
      </c>
      <c r="C1203" t="s">
        <v>7</v>
      </c>
      <c r="D1203">
        <v>75</v>
      </c>
      <c r="E1203">
        <v>69</v>
      </c>
    </row>
    <row r="1204" spans="1:5" x14ac:dyDescent="0.25">
      <c r="A1204" t="s">
        <v>299</v>
      </c>
      <c r="B1204" t="s">
        <v>80</v>
      </c>
      <c r="C1204" t="s">
        <v>8</v>
      </c>
      <c r="D1204">
        <v>71</v>
      </c>
      <c r="E1204">
        <v>67</v>
      </c>
    </row>
    <row r="1205" spans="1:5" x14ac:dyDescent="0.25">
      <c r="A1205" t="s">
        <v>299</v>
      </c>
      <c r="B1205" t="s">
        <v>80</v>
      </c>
      <c r="C1205" t="s">
        <v>9</v>
      </c>
      <c r="D1205">
        <v>70</v>
      </c>
      <c r="E1205">
        <v>72</v>
      </c>
    </row>
    <row r="1206" spans="1:5" x14ac:dyDescent="0.25">
      <c r="A1206" t="s">
        <v>299</v>
      </c>
      <c r="B1206" t="s">
        <v>80</v>
      </c>
      <c r="C1206" t="s">
        <v>10</v>
      </c>
      <c r="D1206">
        <v>82</v>
      </c>
      <c r="E1206">
        <v>84</v>
      </c>
    </row>
    <row r="1207" spans="1:5" x14ac:dyDescent="0.25">
      <c r="A1207" t="s">
        <v>299</v>
      </c>
      <c r="B1207" t="s">
        <v>80</v>
      </c>
      <c r="C1207" t="s">
        <v>11</v>
      </c>
      <c r="D1207">
        <v>63</v>
      </c>
      <c r="E1207">
        <v>71</v>
      </c>
    </row>
    <row r="1208" spans="1:5" x14ac:dyDescent="0.25">
      <c r="A1208" t="s">
        <v>299</v>
      </c>
      <c r="B1208" t="s">
        <v>80</v>
      </c>
      <c r="C1208" t="s">
        <v>12</v>
      </c>
      <c r="D1208">
        <v>57</v>
      </c>
      <c r="E1208">
        <v>69</v>
      </c>
    </row>
    <row r="1209" spans="1:5" x14ac:dyDescent="0.25">
      <c r="A1209" t="s">
        <v>299</v>
      </c>
      <c r="B1209" t="s">
        <v>80</v>
      </c>
      <c r="C1209" t="s">
        <v>13</v>
      </c>
      <c r="D1209">
        <v>57</v>
      </c>
      <c r="E1209">
        <v>67</v>
      </c>
    </row>
    <row r="1210" spans="1:5" x14ac:dyDescent="0.25">
      <c r="A1210" t="s">
        <v>299</v>
      </c>
      <c r="B1210" t="s">
        <v>80</v>
      </c>
      <c r="C1210" t="s">
        <v>14</v>
      </c>
      <c r="D1210">
        <v>52</v>
      </c>
      <c r="E1210">
        <v>60</v>
      </c>
    </row>
    <row r="1211" spans="1:5" x14ac:dyDescent="0.25">
      <c r="A1211" t="s">
        <v>299</v>
      </c>
      <c r="B1211" t="s">
        <v>80</v>
      </c>
      <c r="C1211" t="s">
        <v>15</v>
      </c>
      <c r="D1211">
        <v>43</v>
      </c>
      <c r="E1211">
        <v>48</v>
      </c>
    </row>
    <row r="1212" spans="1:5" x14ac:dyDescent="0.25">
      <c r="A1212" t="s">
        <v>299</v>
      </c>
      <c r="B1212" t="s">
        <v>80</v>
      </c>
      <c r="C1212" t="s">
        <v>16</v>
      </c>
      <c r="D1212">
        <v>35</v>
      </c>
      <c r="E1212">
        <v>39</v>
      </c>
    </row>
    <row r="1213" spans="1:5" x14ac:dyDescent="0.25">
      <c r="A1213" t="s">
        <v>299</v>
      </c>
      <c r="B1213" t="s">
        <v>80</v>
      </c>
      <c r="C1213" t="s">
        <v>17</v>
      </c>
      <c r="D1213">
        <v>27</v>
      </c>
      <c r="E1213">
        <v>28</v>
      </c>
    </row>
    <row r="1214" spans="1:5" x14ac:dyDescent="0.25">
      <c r="A1214" t="s">
        <v>299</v>
      </c>
      <c r="B1214" t="s">
        <v>80</v>
      </c>
      <c r="C1214" t="s">
        <v>18</v>
      </c>
      <c r="D1214">
        <v>18</v>
      </c>
      <c r="E1214">
        <v>19</v>
      </c>
    </row>
    <row r="1215" spans="1:5" x14ac:dyDescent="0.25">
      <c r="A1215" t="s">
        <v>299</v>
      </c>
      <c r="B1215" t="s">
        <v>80</v>
      </c>
      <c r="C1215" t="s">
        <v>19</v>
      </c>
      <c r="D1215">
        <v>13</v>
      </c>
      <c r="E1215">
        <v>13</v>
      </c>
    </row>
    <row r="1216" spans="1:5" x14ac:dyDescent="0.25">
      <c r="A1216" t="s">
        <v>299</v>
      </c>
      <c r="B1216" t="s">
        <v>80</v>
      </c>
      <c r="C1216" t="s">
        <v>20</v>
      </c>
      <c r="D1216">
        <v>7</v>
      </c>
      <c r="E1216">
        <v>9</v>
      </c>
    </row>
    <row r="1217" spans="1:5" x14ac:dyDescent="0.25">
      <c r="A1217" t="s">
        <v>299</v>
      </c>
      <c r="B1217" t="s">
        <v>80</v>
      </c>
      <c r="C1217" t="s">
        <v>21</v>
      </c>
      <c r="D1217">
        <v>6</v>
      </c>
      <c r="E1217">
        <v>6</v>
      </c>
    </row>
    <row r="1218" spans="1:5" x14ac:dyDescent="0.25">
      <c r="A1218" t="s">
        <v>299</v>
      </c>
      <c r="B1218" t="s">
        <v>81</v>
      </c>
      <c r="C1218" t="s">
        <v>300</v>
      </c>
      <c r="D1218">
        <v>65</v>
      </c>
      <c r="E1218">
        <v>58</v>
      </c>
    </row>
    <row r="1219" spans="1:5" x14ac:dyDescent="0.25">
      <c r="A1219" t="s">
        <v>299</v>
      </c>
      <c r="B1219" t="s">
        <v>81</v>
      </c>
      <c r="C1219" t="s">
        <v>4</v>
      </c>
      <c r="D1219">
        <v>267</v>
      </c>
      <c r="E1219">
        <v>241</v>
      </c>
    </row>
    <row r="1220" spans="1:5" x14ac:dyDescent="0.25">
      <c r="A1220" t="s">
        <v>299</v>
      </c>
      <c r="B1220" t="s">
        <v>81</v>
      </c>
      <c r="C1220" t="s">
        <v>5</v>
      </c>
      <c r="D1220">
        <v>339</v>
      </c>
      <c r="E1220">
        <v>298</v>
      </c>
    </row>
    <row r="1221" spans="1:5" x14ac:dyDescent="0.25">
      <c r="A1221" t="s">
        <v>299</v>
      </c>
      <c r="B1221" t="s">
        <v>81</v>
      </c>
      <c r="C1221" t="s">
        <v>6</v>
      </c>
      <c r="D1221">
        <v>320</v>
      </c>
      <c r="E1221">
        <v>285</v>
      </c>
    </row>
    <row r="1222" spans="1:5" x14ac:dyDescent="0.25">
      <c r="A1222" t="s">
        <v>299</v>
      </c>
      <c r="B1222" t="s">
        <v>81</v>
      </c>
      <c r="C1222" t="s">
        <v>7</v>
      </c>
      <c r="D1222">
        <v>270</v>
      </c>
      <c r="E1222">
        <v>248</v>
      </c>
    </row>
    <row r="1223" spans="1:5" x14ac:dyDescent="0.25">
      <c r="A1223" t="s">
        <v>299</v>
      </c>
      <c r="B1223" t="s">
        <v>81</v>
      </c>
      <c r="C1223" t="s">
        <v>8</v>
      </c>
      <c r="D1223">
        <v>255</v>
      </c>
      <c r="E1223">
        <v>242</v>
      </c>
    </row>
    <row r="1224" spans="1:5" x14ac:dyDescent="0.25">
      <c r="A1224" t="s">
        <v>299</v>
      </c>
      <c r="B1224" t="s">
        <v>81</v>
      </c>
      <c r="C1224" t="s">
        <v>9</v>
      </c>
      <c r="D1224">
        <v>253</v>
      </c>
      <c r="E1224">
        <v>259</v>
      </c>
    </row>
    <row r="1225" spans="1:5" x14ac:dyDescent="0.25">
      <c r="A1225" t="s">
        <v>299</v>
      </c>
      <c r="B1225" t="s">
        <v>81</v>
      </c>
      <c r="C1225" t="s">
        <v>10</v>
      </c>
      <c r="D1225">
        <v>267</v>
      </c>
      <c r="E1225">
        <v>276</v>
      </c>
    </row>
    <row r="1226" spans="1:5" x14ac:dyDescent="0.25">
      <c r="A1226" t="s">
        <v>299</v>
      </c>
      <c r="B1226" t="s">
        <v>81</v>
      </c>
      <c r="C1226" t="s">
        <v>11</v>
      </c>
      <c r="D1226">
        <v>227</v>
      </c>
      <c r="E1226">
        <v>256</v>
      </c>
    </row>
    <row r="1227" spans="1:5" x14ac:dyDescent="0.25">
      <c r="A1227" t="s">
        <v>299</v>
      </c>
      <c r="B1227" t="s">
        <v>81</v>
      </c>
      <c r="C1227" t="s">
        <v>12</v>
      </c>
      <c r="D1227">
        <v>207</v>
      </c>
      <c r="E1227">
        <v>247</v>
      </c>
    </row>
    <row r="1228" spans="1:5" x14ac:dyDescent="0.25">
      <c r="A1228" t="s">
        <v>299</v>
      </c>
      <c r="B1228" t="s">
        <v>81</v>
      </c>
      <c r="C1228" t="s">
        <v>13</v>
      </c>
      <c r="D1228">
        <v>205</v>
      </c>
      <c r="E1228">
        <v>242</v>
      </c>
    </row>
    <row r="1229" spans="1:5" x14ac:dyDescent="0.25">
      <c r="A1229" t="s">
        <v>299</v>
      </c>
      <c r="B1229" t="s">
        <v>81</v>
      </c>
      <c r="C1229" t="s">
        <v>14</v>
      </c>
      <c r="D1229">
        <v>188</v>
      </c>
      <c r="E1229">
        <v>215</v>
      </c>
    </row>
    <row r="1230" spans="1:5" x14ac:dyDescent="0.25">
      <c r="A1230" t="s">
        <v>299</v>
      </c>
      <c r="B1230" t="s">
        <v>81</v>
      </c>
      <c r="C1230" t="s">
        <v>15</v>
      </c>
      <c r="D1230">
        <v>155</v>
      </c>
      <c r="E1230">
        <v>172</v>
      </c>
    </row>
    <row r="1231" spans="1:5" x14ac:dyDescent="0.25">
      <c r="A1231" t="s">
        <v>299</v>
      </c>
      <c r="B1231" t="s">
        <v>81</v>
      </c>
      <c r="C1231" t="s">
        <v>16</v>
      </c>
      <c r="D1231">
        <v>126</v>
      </c>
      <c r="E1231">
        <v>139</v>
      </c>
    </row>
    <row r="1232" spans="1:5" x14ac:dyDescent="0.25">
      <c r="A1232" t="s">
        <v>299</v>
      </c>
      <c r="B1232" t="s">
        <v>81</v>
      </c>
      <c r="C1232" t="s">
        <v>17</v>
      </c>
      <c r="D1232">
        <v>96</v>
      </c>
      <c r="E1232">
        <v>102</v>
      </c>
    </row>
    <row r="1233" spans="1:5" x14ac:dyDescent="0.25">
      <c r="A1233" t="s">
        <v>299</v>
      </c>
      <c r="B1233" t="s">
        <v>81</v>
      </c>
      <c r="C1233" t="s">
        <v>18</v>
      </c>
      <c r="D1233">
        <v>66</v>
      </c>
      <c r="E1233">
        <v>70</v>
      </c>
    </row>
    <row r="1234" spans="1:5" x14ac:dyDescent="0.25">
      <c r="A1234" t="s">
        <v>299</v>
      </c>
      <c r="B1234" t="s">
        <v>81</v>
      </c>
      <c r="C1234" t="s">
        <v>19</v>
      </c>
      <c r="D1234">
        <v>46</v>
      </c>
      <c r="E1234">
        <v>49</v>
      </c>
    </row>
    <row r="1235" spans="1:5" x14ac:dyDescent="0.25">
      <c r="A1235" t="s">
        <v>299</v>
      </c>
      <c r="B1235" t="s">
        <v>81</v>
      </c>
      <c r="C1235" t="s">
        <v>20</v>
      </c>
      <c r="D1235">
        <v>28</v>
      </c>
      <c r="E1235">
        <v>32</v>
      </c>
    </row>
    <row r="1236" spans="1:5" x14ac:dyDescent="0.25">
      <c r="A1236" t="s">
        <v>299</v>
      </c>
      <c r="B1236" t="s">
        <v>81</v>
      </c>
      <c r="C1236" t="s">
        <v>21</v>
      </c>
      <c r="D1236">
        <v>21</v>
      </c>
      <c r="E1236">
        <v>24</v>
      </c>
    </row>
    <row r="1237" spans="1:5" x14ac:dyDescent="0.25">
      <c r="A1237" t="s">
        <v>299</v>
      </c>
      <c r="B1237" t="s">
        <v>82</v>
      </c>
      <c r="C1237" t="s">
        <v>300</v>
      </c>
      <c r="D1237">
        <v>13</v>
      </c>
      <c r="E1237">
        <v>11</v>
      </c>
    </row>
    <row r="1238" spans="1:5" x14ac:dyDescent="0.25">
      <c r="A1238" t="s">
        <v>299</v>
      </c>
      <c r="B1238" t="s">
        <v>82</v>
      </c>
      <c r="C1238" t="s">
        <v>4</v>
      </c>
      <c r="D1238">
        <v>54</v>
      </c>
      <c r="E1238">
        <v>49</v>
      </c>
    </row>
    <row r="1239" spans="1:5" x14ac:dyDescent="0.25">
      <c r="A1239" t="s">
        <v>299</v>
      </c>
      <c r="B1239" t="s">
        <v>82</v>
      </c>
      <c r="C1239" t="s">
        <v>5</v>
      </c>
      <c r="D1239">
        <v>69</v>
      </c>
      <c r="E1239">
        <v>61</v>
      </c>
    </row>
    <row r="1240" spans="1:5" x14ac:dyDescent="0.25">
      <c r="A1240" t="s">
        <v>299</v>
      </c>
      <c r="B1240" t="s">
        <v>82</v>
      </c>
      <c r="C1240" t="s">
        <v>6</v>
      </c>
      <c r="D1240">
        <v>65</v>
      </c>
      <c r="E1240">
        <v>58</v>
      </c>
    </row>
    <row r="1241" spans="1:5" x14ac:dyDescent="0.25">
      <c r="A1241" t="s">
        <v>299</v>
      </c>
      <c r="B1241" t="s">
        <v>82</v>
      </c>
      <c r="C1241" t="s">
        <v>7</v>
      </c>
      <c r="D1241">
        <v>55</v>
      </c>
      <c r="E1241">
        <v>51</v>
      </c>
    </row>
    <row r="1242" spans="1:5" x14ac:dyDescent="0.25">
      <c r="A1242" t="s">
        <v>299</v>
      </c>
      <c r="B1242" t="s">
        <v>82</v>
      </c>
      <c r="C1242" t="s">
        <v>8</v>
      </c>
      <c r="D1242">
        <v>52</v>
      </c>
      <c r="E1242">
        <v>49</v>
      </c>
    </row>
    <row r="1243" spans="1:5" x14ac:dyDescent="0.25">
      <c r="A1243" t="s">
        <v>299</v>
      </c>
      <c r="B1243" t="s">
        <v>82</v>
      </c>
      <c r="C1243" t="s">
        <v>9</v>
      </c>
      <c r="D1243">
        <v>52</v>
      </c>
      <c r="E1243">
        <v>53</v>
      </c>
    </row>
    <row r="1244" spans="1:5" x14ac:dyDescent="0.25">
      <c r="A1244" t="s">
        <v>299</v>
      </c>
      <c r="B1244" t="s">
        <v>82</v>
      </c>
      <c r="C1244" t="s">
        <v>10</v>
      </c>
      <c r="D1244">
        <v>64</v>
      </c>
      <c r="E1244">
        <v>64</v>
      </c>
    </row>
    <row r="1245" spans="1:5" x14ac:dyDescent="0.25">
      <c r="A1245" t="s">
        <v>299</v>
      </c>
      <c r="B1245" t="s">
        <v>82</v>
      </c>
      <c r="C1245" t="s">
        <v>11</v>
      </c>
      <c r="D1245">
        <v>46</v>
      </c>
      <c r="E1245">
        <v>52</v>
      </c>
    </row>
    <row r="1246" spans="1:5" x14ac:dyDescent="0.25">
      <c r="A1246" t="s">
        <v>299</v>
      </c>
      <c r="B1246" t="s">
        <v>82</v>
      </c>
      <c r="C1246" t="s">
        <v>12</v>
      </c>
      <c r="D1246">
        <v>42</v>
      </c>
      <c r="E1246">
        <v>50</v>
      </c>
    </row>
    <row r="1247" spans="1:5" x14ac:dyDescent="0.25">
      <c r="A1247" t="s">
        <v>299</v>
      </c>
      <c r="B1247" t="s">
        <v>82</v>
      </c>
      <c r="C1247" t="s">
        <v>13</v>
      </c>
      <c r="D1247">
        <v>42</v>
      </c>
      <c r="E1247">
        <v>49</v>
      </c>
    </row>
    <row r="1248" spans="1:5" x14ac:dyDescent="0.25">
      <c r="A1248" t="s">
        <v>299</v>
      </c>
      <c r="B1248" t="s">
        <v>82</v>
      </c>
      <c r="C1248" t="s">
        <v>14</v>
      </c>
      <c r="D1248">
        <v>38</v>
      </c>
      <c r="E1248">
        <v>44</v>
      </c>
    </row>
    <row r="1249" spans="1:5" x14ac:dyDescent="0.25">
      <c r="A1249" t="s">
        <v>299</v>
      </c>
      <c r="B1249" t="s">
        <v>82</v>
      </c>
      <c r="C1249" t="s">
        <v>15</v>
      </c>
      <c r="D1249">
        <v>31</v>
      </c>
      <c r="E1249">
        <v>35</v>
      </c>
    </row>
    <row r="1250" spans="1:5" x14ac:dyDescent="0.25">
      <c r="A1250" t="s">
        <v>299</v>
      </c>
      <c r="B1250" t="s">
        <v>82</v>
      </c>
      <c r="C1250" t="s">
        <v>16</v>
      </c>
      <c r="D1250">
        <v>26</v>
      </c>
      <c r="E1250">
        <v>28</v>
      </c>
    </row>
    <row r="1251" spans="1:5" x14ac:dyDescent="0.25">
      <c r="A1251" t="s">
        <v>299</v>
      </c>
      <c r="B1251" t="s">
        <v>82</v>
      </c>
      <c r="C1251" t="s">
        <v>17</v>
      </c>
      <c r="D1251">
        <v>19</v>
      </c>
      <c r="E1251">
        <v>21</v>
      </c>
    </row>
    <row r="1252" spans="1:5" x14ac:dyDescent="0.25">
      <c r="A1252" t="s">
        <v>299</v>
      </c>
      <c r="B1252" t="s">
        <v>82</v>
      </c>
      <c r="C1252" t="s">
        <v>18</v>
      </c>
      <c r="D1252">
        <v>13</v>
      </c>
      <c r="E1252">
        <v>14</v>
      </c>
    </row>
    <row r="1253" spans="1:5" x14ac:dyDescent="0.25">
      <c r="A1253" t="s">
        <v>299</v>
      </c>
      <c r="B1253" t="s">
        <v>82</v>
      </c>
      <c r="C1253" t="s">
        <v>19</v>
      </c>
      <c r="D1253">
        <v>9</v>
      </c>
      <c r="E1253">
        <v>10</v>
      </c>
    </row>
    <row r="1254" spans="1:5" x14ac:dyDescent="0.25">
      <c r="A1254" t="s">
        <v>299</v>
      </c>
      <c r="B1254" t="s">
        <v>82</v>
      </c>
      <c r="C1254" t="s">
        <v>20</v>
      </c>
      <c r="D1254">
        <v>5</v>
      </c>
      <c r="E1254">
        <v>6</v>
      </c>
    </row>
    <row r="1255" spans="1:5" x14ac:dyDescent="0.25">
      <c r="A1255" t="s">
        <v>299</v>
      </c>
      <c r="B1255" t="s">
        <v>82</v>
      </c>
      <c r="C1255" t="s">
        <v>21</v>
      </c>
      <c r="D1255">
        <v>4</v>
      </c>
      <c r="E1255">
        <v>5</v>
      </c>
    </row>
    <row r="1256" spans="1:5" x14ac:dyDescent="0.25">
      <c r="A1256" t="s">
        <v>299</v>
      </c>
      <c r="B1256" t="s">
        <v>305</v>
      </c>
      <c r="C1256" t="s">
        <v>300</v>
      </c>
      <c r="D1256">
        <v>54</v>
      </c>
      <c r="E1256">
        <v>49</v>
      </c>
    </row>
    <row r="1257" spans="1:5" x14ac:dyDescent="0.25">
      <c r="A1257" t="s">
        <v>299</v>
      </c>
      <c r="B1257" t="s">
        <v>305</v>
      </c>
      <c r="C1257" t="s">
        <v>4</v>
      </c>
      <c r="D1257">
        <v>225</v>
      </c>
      <c r="E1257">
        <v>203</v>
      </c>
    </row>
    <row r="1258" spans="1:5" x14ac:dyDescent="0.25">
      <c r="A1258" t="s">
        <v>299</v>
      </c>
      <c r="B1258" t="s">
        <v>305</v>
      </c>
      <c r="C1258" t="s">
        <v>5</v>
      </c>
      <c r="D1258">
        <v>285</v>
      </c>
      <c r="E1258">
        <v>251</v>
      </c>
    </row>
    <row r="1259" spans="1:5" x14ac:dyDescent="0.25">
      <c r="A1259" t="s">
        <v>299</v>
      </c>
      <c r="B1259" t="s">
        <v>305</v>
      </c>
      <c r="C1259" t="s">
        <v>6</v>
      </c>
      <c r="D1259">
        <v>270</v>
      </c>
      <c r="E1259">
        <v>240</v>
      </c>
    </row>
    <row r="1260" spans="1:5" x14ac:dyDescent="0.25">
      <c r="A1260" t="s">
        <v>299</v>
      </c>
      <c r="B1260" t="s">
        <v>305</v>
      </c>
      <c r="C1260" t="s">
        <v>7</v>
      </c>
      <c r="D1260">
        <v>228</v>
      </c>
      <c r="E1260">
        <v>209</v>
      </c>
    </row>
    <row r="1261" spans="1:5" x14ac:dyDescent="0.25">
      <c r="A1261" t="s">
        <v>299</v>
      </c>
      <c r="B1261" t="s">
        <v>305</v>
      </c>
      <c r="C1261" t="s">
        <v>8</v>
      </c>
      <c r="D1261">
        <v>215</v>
      </c>
      <c r="E1261">
        <v>204</v>
      </c>
    </row>
    <row r="1262" spans="1:5" x14ac:dyDescent="0.25">
      <c r="A1262" t="s">
        <v>299</v>
      </c>
      <c r="B1262" t="s">
        <v>305</v>
      </c>
      <c r="C1262" t="s">
        <v>9</v>
      </c>
      <c r="D1262">
        <v>214</v>
      </c>
      <c r="E1262">
        <v>218</v>
      </c>
    </row>
    <row r="1263" spans="1:5" x14ac:dyDescent="0.25">
      <c r="A1263" t="s">
        <v>299</v>
      </c>
      <c r="B1263" t="s">
        <v>305</v>
      </c>
      <c r="C1263" t="s">
        <v>10</v>
      </c>
      <c r="D1263">
        <v>225</v>
      </c>
      <c r="E1263">
        <v>236</v>
      </c>
    </row>
    <row r="1264" spans="1:5" x14ac:dyDescent="0.25">
      <c r="A1264" t="s">
        <v>299</v>
      </c>
      <c r="B1264" t="s">
        <v>305</v>
      </c>
      <c r="C1264" t="s">
        <v>11</v>
      </c>
      <c r="D1264">
        <v>191</v>
      </c>
      <c r="E1264">
        <v>216</v>
      </c>
    </row>
    <row r="1265" spans="1:5" x14ac:dyDescent="0.25">
      <c r="A1265" t="s">
        <v>299</v>
      </c>
      <c r="B1265" t="s">
        <v>305</v>
      </c>
      <c r="C1265" t="s">
        <v>12</v>
      </c>
      <c r="D1265">
        <v>174</v>
      </c>
      <c r="E1265">
        <v>208</v>
      </c>
    </row>
    <row r="1266" spans="1:5" x14ac:dyDescent="0.25">
      <c r="A1266" t="s">
        <v>299</v>
      </c>
      <c r="B1266" t="s">
        <v>305</v>
      </c>
      <c r="C1266" t="s">
        <v>13</v>
      </c>
      <c r="D1266">
        <v>173</v>
      </c>
      <c r="E1266">
        <v>204</v>
      </c>
    </row>
    <row r="1267" spans="1:5" x14ac:dyDescent="0.25">
      <c r="A1267" t="s">
        <v>299</v>
      </c>
      <c r="B1267" t="s">
        <v>305</v>
      </c>
      <c r="C1267" t="s">
        <v>14</v>
      </c>
      <c r="D1267">
        <v>159</v>
      </c>
      <c r="E1267">
        <v>181</v>
      </c>
    </row>
    <row r="1268" spans="1:5" x14ac:dyDescent="0.25">
      <c r="A1268" t="s">
        <v>299</v>
      </c>
      <c r="B1268" t="s">
        <v>305</v>
      </c>
      <c r="C1268" t="s">
        <v>15</v>
      </c>
      <c r="D1268">
        <v>131</v>
      </c>
      <c r="E1268">
        <v>145</v>
      </c>
    </row>
    <row r="1269" spans="1:5" x14ac:dyDescent="0.25">
      <c r="A1269" t="s">
        <v>299</v>
      </c>
      <c r="B1269" t="s">
        <v>305</v>
      </c>
      <c r="C1269" t="s">
        <v>16</v>
      </c>
      <c r="D1269">
        <v>107</v>
      </c>
      <c r="E1269">
        <v>117</v>
      </c>
    </row>
    <row r="1270" spans="1:5" x14ac:dyDescent="0.25">
      <c r="A1270" t="s">
        <v>299</v>
      </c>
      <c r="B1270" t="s">
        <v>305</v>
      </c>
      <c r="C1270" t="s">
        <v>17</v>
      </c>
      <c r="D1270">
        <v>81</v>
      </c>
      <c r="E1270">
        <v>86</v>
      </c>
    </row>
    <row r="1271" spans="1:5" x14ac:dyDescent="0.25">
      <c r="A1271" t="s">
        <v>299</v>
      </c>
      <c r="B1271" t="s">
        <v>305</v>
      </c>
      <c r="C1271" t="s">
        <v>18</v>
      </c>
      <c r="D1271">
        <v>56</v>
      </c>
      <c r="E1271">
        <v>59</v>
      </c>
    </row>
    <row r="1272" spans="1:5" x14ac:dyDescent="0.25">
      <c r="A1272" t="s">
        <v>299</v>
      </c>
      <c r="B1272" t="s">
        <v>305</v>
      </c>
      <c r="C1272" t="s">
        <v>19</v>
      </c>
      <c r="D1272">
        <v>39</v>
      </c>
      <c r="E1272">
        <v>41</v>
      </c>
    </row>
    <row r="1273" spans="1:5" x14ac:dyDescent="0.25">
      <c r="A1273" t="s">
        <v>299</v>
      </c>
      <c r="B1273" t="s">
        <v>305</v>
      </c>
      <c r="C1273" t="s">
        <v>20</v>
      </c>
      <c r="D1273">
        <v>23</v>
      </c>
      <c r="E1273">
        <v>27</v>
      </c>
    </row>
    <row r="1274" spans="1:5" x14ac:dyDescent="0.25">
      <c r="A1274" t="s">
        <v>299</v>
      </c>
      <c r="B1274" t="s">
        <v>305</v>
      </c>
      <c r="C1274" t="s">
        <v>21</v>
      </c>
      <c r="D1274">
        <v>18</v>
      </c>
      <c r="E1274">
        <v>20</v>
      </c>
    </row>
    <row r="1275" spans="1:5" x14ac:dyDescent="0.25">
      <c r="A1275" t="s">
        <v>299</v>
      </c>
      <c r="B1275" t="s">
        <v>83</v>
      </c>
      <c r="C1275" t="s">
        <v>300</v>
      </c>
      <c r="D1275">
        <v>31</v>
      </c>
      <c r="E1275">
        <v>28</v>
      </c>
    </row>
    <row r="1276" spans="1:5" x14ac:dyDescent="0.25">
      <c r="A1276" t="s">
        <v>299</v>
      </c>
      <c r="B1276" t="s">
        <v>83</v>
      </c>
      <c r="C1276" t="s">
        <v>4</v>
      </c>
      <c r="D1276">
        <v>130</v>
      </c>
      <c r="E1276">
        <v>117</v>
      </c>
    </row>
    <row r="1277" spans="1:5" x14ac:dyDescent="0.25">
      <c r="A1277" t="s">
        <v>299</v>
      </c>
      <c r="B1277" t="s">
        <v>83</v>
      </c>
      <c r="C1277" t="s">
        <v>5</v>
      </c>
      <c r="D1277">
        <v>165</v>
      </c>
      <c r="E1277">
        <v>145</v>
      </c>
    </row>
    <row r="1278" spans="1:5" x14ac:dyDescent="0.25">
      <c r="A1278" t="s">
        <v>299</v>
      </c>
      <c r="B1278" t="s">
        <v>83</v>
      </c>
      <c r="C1278" t="s">
        <v>6</v>
      </c>
      <c r="D1278">
        <v>156</v>
      </c>
      <c r="E1278">
        <v>139</v>
      </c>
    </row>
    <row r="1279" spans="1:5" x14ac:dyDescent="0.25">
      <c r="A1279" t="s">
        <v>299</v>
      </c>
      <c r="B1279" t="s">
        <v>83</v>
      </c>
      <c r="C1279" t="s">
        <v>7</v>
      </c>
      <c r="D1279">
        <v>131</v>
      </c>
      <c r="E1279">
        <v>121</v>
      </c>
    </row>
    <row r="1280" spans="1:5" x14ac:dyDescent="0.25">
      <c r="A1280" t="s">
        <v>299</v>
      </c>
      <c r="B1280" t="s">
        <v>83</v>
      </c>
      <c r="C1280" t="s">
        <v>8</v>
      </c>
      <c r="D1280">
        <v>124</v>
      </c>
      <c r="E1280">
        <v>118</v>
      </c>
    </row>
    <row r="1281" spans="1:5" x14ac:dyDescent="0.25">
      <c r="A1281" t="s">
        <v>299</v>
      </c>
      <c r="B1281" t="s">
        <v>83</v>
      </c>
      <c r="C1281" t="s">
        <v>9</v>
      </c>
      <c r="D1281">
        <v>123</v>
      </c>
      <c r="E1281">
        <v>126</v>
      </c>
    </row>
    <row r="1282" spans="1:5" x14ac:dyDescent="0.25">
      <c r="A1282" t="s">
        <v>299</v>
      </c>
      <c r="B1282" t="s">
        <v>83</v>
      </c>
      <c r="C1282" t="s">
        <v>10</v>
      </c>
      <c r="D1282">
        <v>135</v>
      </c>
      <c r="E1282">
        <v>139</v>
      </c>
    </row>
    <row r="1283" spans="1:5" x14ac:dyDescent="0.25">
      <c r="A1283" t="s">
        <v>299</v>
      </c>
      <c r="B1283" t="s">
        <v>83</v>
      </c>
      <c r="C1283" t="s">
        <v>11</v>
      </c>
      <c r="D1283">
        <v>110</v>
      </c>
      <c r="E1283">
        <v>124</v>
      </c>
    </row>
    <row r="1284" spans="1:5" x14ac:dyDescent="0.25">
      <c r="A1284" t="s">
        <v>299</v>
      </c>
      <c r="B1284" t="s">
        <v>83</v>
      </c>
      <c r="C1284" t="s">
        <v>12</v>
      </c>
      <c r="D1284">
        <v>100</v>
      </c>
      <c r="E1284">
        <v>120</v>
      </c>
    </row>
    <row r="1285" spans="1:5" x14ac:dyDescent="0.25">
      <c r="A1285" t="s">
        <v>299</v>
      </c>
      <c r="B1285" t="s">
        <v>83</v>
      </c>
      <c r="C1285" t="s">
        <v>13</v>
      </c>
      <c r="D1285">
        <v>100</v>
      </c>
      <c r="E1285">
        <v>118</v>
      </c>
    </row>
    <row r="1286" spans="1:5" x14ac:dyDescent="0.25">
      <c r="A1286" t="s">
        <v>299</v>
      </c>
      <c r="B1286" t="s">
        <v>83</v>
      </c>
      <c r="C1286" t="s">
        <v>14</v>
      </c>
      <c r="D1286">
        <v>91</v>
      </c>
      <c r="E1286">
        <v>104</v>
      </c>
    </row>
    <row r="1287" spans="1:5" x14ac:dyDescent="0.25">
      <c r="A1287" t="s">
        <v>299</v>
      </c>
      <c r="B1287" t="s">
        <v>83</v>
      </c>
      <c r="C1287" t="s">
        <v>15</v>
      </c>
      <c r="D1287">
        <v>75</v>
      </c>
      <c r="E1287">
        <v>83</v>
      </c>
    </row>
    <row r="1288" spans="1:5" x14ac:dyDescent="0.25">
      <c r="A1288" t="s">
        <v>299</v>
      </c>
      <c r="B1288" t="s">
        <v>83</v>
      </c>
      <c r="C1288" t="s">
        <v>16</v>
      </c>
      <c r="D1288">
        <v>61</v>
      </c>
      <c r="E1288">
        <v>68</v>
      </c>
    </row>
    <row r="1289" spans="1:5" x14ac:dyDescent="0.25">
      <c r="A1289" t="s">
        <v>299</v>
      </c>
      <c r="B1289" t="s">
        <v>83</v>
      </c>
      <c r="C1289" t="s">
        <v>17</v>
      </c>
      <c r="D1289">
        <v>47</v>
      </c>
      <c r="E1289">
        <v>50</v>
      </c>
    </row>
    <row r="1290" spans="1:5" x14ac:dyDescent="0.25">
      <c r="A1290" t="s">
        <v>299</v>
      </c>
      <c r="B1290" t="s">
        <v>83</v>
      </c>
      <c r="C1290" t="s">
        <v>18</v>
      </c>
      <c r="D1290">
        <v>32</v>
      </c>
      <c r="E1290">
        <v>34</v>
      </c>
    </row>
    <row r="1291" spans="1:5" x14ac:dyDescent="0.25">
      <c r="A1291" t="s">
        <v>299</v>
      </c>
      <c r="B1291" t="s">
        <v>83</v>
      </c>
      <c r="C1291" t="s">
        <v>19</v>
      </c>
      <c r="D1291">
        <v>22</v>
      </c>
      <c r="E1291">
        <v>23</v>
      </c>
    </row>
    <row r="1292" spans="1:5" x14ac:dyDescent="0.25">
      <c r="A1292" t="s">
        <v>299</v>
      </c>
      <c r="B1292" t="s">
        <v>83</v>
      </c>
      <c r="C1292" t="s">
        <v>20</v>
      </c>
      <c r="D1292">
        <v>13</v>
      </c>
      <c r="E1292">
        <v>15</v>
      </c>
    </row>
    <row r="1293" spans="1:5" x14ac:dyDescent="0.25">
      <c r="A1293" t="s">
        <v>299</v>
      </c>
      <c r="B1293" t="s">
        <v>83</v>
      </c>
      <c r="C1293" t="s">
        <v>21</v>
      </c>
      <c r="D1293">
        <v>10</v>
      </c>
      <c r="E1293">
        <v>11</v>
      </c>
    </row>
    <row r="1294" spans="1:5" x14ac:dyDescent="0.25">
      <c r="A1294" t="s">
        <v>299</v>
      </c>
      <c r="B1294" t="s">
        <v>84</v>
      </c>
      <c r="C1294" t="s">
        <v>300</v>
      </c>
      <c r="D1294">
        <v>19</v>
      </c>
      <c r="E1294">
        <v>17</v>
      </c>
    </row>
    <row r="1295" spans="1:5" x14ac:dyDescent="0.25">
      <c r="A1295" t="s">
        <v>299</v>
      </c>
      <c r="B1295" t="s">
        <v>84</v>
      </c>
      <c r="C1295" t="s">
        <v>4</v>
      </c>
      <c r="D1295">
        <v>79</v>
      </c>
      <c r="E1295">
        <v>71</v>
      </c>
    </row>
    <row r="1296" spans="1:5" x14ac:dyDescent="0.25">
      <c r="A1296" t="s">
        <v>299</v>
      </c>
      <c r="B1296" t="s">
        <v>84</v>
      </c>
      <c r="C1296" t="s">
        <v>5</v>
      </c>
      <c r="D1296">
        <v>100</v>
      </c>
      <c r="E1296">
        <v>88</v>
      </c>
    </row>
    <row r="1297" spans="1:5" x14ac:dyDescent="0.25">
      <c r="A1297" t="s">
        <v>299</v>
      </c>
      <c r="B1297" t="s">
        <v>84</v>
      </c>
      <c r="C1297" t="s">
        <v>6</v>
      </c>
      <c r="D1297">
        <v>95</v>
      </c>
      <c r="E1297">
        <v>85</v>
      </c>
    </row>
    <row r="1298" spans="1:5" x14ac:dyDescent="0.25">
      <c r="A1298" t="s">
        <v>299</v>
      </c>
      <c r="B1298" t="s">
        <v>84</v>
      </c>
      <c r="C1298" t="s">
        <v>7</v>
      </c>
      <c r="D1298">
        <v>80</v>
      </c>
      <c r="E1298">
        <v>74</v>
      </c>
    </row>
    <row r="1299" spans="1:5" x14ac:dyDescent="0.25">
      <c r="A1299" t="s">
        <v>299</v>
      </c>
      <c r="B1299" t="s">
        <v>84</v>
      </c>
      <c r="C1299" t="s">
        <v>8</v>
      </c>
      <c r="D1299">
        <v>76</v>
      </c>
      <c r="E1299">
        <v>72</v>
      </c>
    </row>
    <row r="1300" spans="1:5" x14ac:dyDescent="0.25">
      <c r="A1300" t="s">
        <v>299</v>
      </c>
      <c r="B1300" t="s">
        <v>84</v>
      </c>
      <c r="C1300" t="s">
        <v>9</v>
      </c>
      <c r="D1300">
        <v>75</v>
      </c>
      <c r="E1300">
        <v>77</v>
      </c>
    </row>
    <row r="1301" spans="1:5" x14ac:dyDescent="0.25">
      <c r="A1301" t="s">
        <v>299</v>
      </c>
      <c r="B1301" t="s">
        <v>84</v>
      </c>
      <c r="C1301" t="s">
        <v>10</v>
      </c>
      <c r="D1301">
        <v>86</v>
      </c>
      <c r="E1301">
        <v>87</v>
      </c>
    </row>
    <row r="1302" spans="1:5" x14ac:dyDescent="0.25">
      <c r="A1302" t="s">
        <v>299</v>
      </c>
      <c r="B1302" t="s">
        <v>84</v>
      </c>
      <c r="C1302" t="s">
        <v>11</v>
      </c>
      <c r="D1302">
        <v>67</v>
      </c>
      <c r="E1302">
        <v>76</v>
      </c>
    </row>
    <row r="1303" spans="1:5" x14ac:dyDescent="0.25">
      <c r="A1303" t="s">
        <v>299</v>
      </c>
      <c r="B1303" t="s">
        <v>84</v>
      </c>
      <c r="C1303" t="s">
        <v>12</v>
      </c>
      <c r="D1303">
        <v>61</v>
      </c>
      <c r="E1303">
        <v>73</v>
      </c>
    </row>
    <row r="1304" spans="1:5" x14ac:dyDescent="0.25">
      <c r="A1304" t="s">
        <v>299</v>
      </c>
      <c r="B1304" t="s">
        <v>84</v>
      </c>
      <c r="C1304" t="s">
        <v>13</v>
      </c>
      <c r="D1304">
        <v>61</v>
      </c>
      <c r="E1304">
        <v>72</v>
      </c>
    </row>
    <row r="1305" spans="1:5" x14ac:dyDescent="0.25">
      <c r="A1305" t="s">
        <v>299</v>
      </c>
      <c r="B1305" t="s">
        <v>84</v>
      </c>
      <c r="C1305" t="s">
        <v>14</v>
      </c>
      <c r="D1305">
        <v>56</v>
      </c>
      <c r="E1305">
        <v>63</v>
      </c>
    </row>
    <row r="1306" spans="1:5" x14ac:dyDescent="0.25">
      <c r="A1306" t="s">
        <v>299</v>
      </c>
      <c r="B1306" t="s">
        <v>84</v>
      </c>
      <c r="C1306" t="s">
        <v>15</v>
      </c>
      <c r="D1306">
        <v>46</v>
      </c>
      <c r="E1306">
        <v>51</v>
      </c>
    </row>
    <row r="1307" spans="1:5" x14ac:dyDescent="0.25">
      <c r="A1307" t="s">
        <v>299</v>
      </c>
      <c r="B1307" t="s">
        <v>84</v>
      </c>
      <c r="C1307" t="s">
        <v>16</v>
      </c>
      <c r="D1307">
        <v>37</v>
      </c>
      <c r="E1307">
        <v>41</v>
      </c>
    </row>
    <row r="1308" spans="1:5" x14ac:dyDescent="0.25">
      <c r="A1308" t="s">
        <v>299</v>
      </c>
      <c r="B1308" t="s">
        <v>84</v>
      </c>
      <c r="C1308" t="s">
        <v>17</v>
      </c>
      <c r="D1308">
        <v>28</v>
      </c>
      <c r="E1308">
        <v>30</v>
      </c>
    </row>
    <row r="1309" spans="1:5" x14ac:dyDescent="0.25">
      <c r="A1309" t="s">
        <v>299</v>
      </c>
      <c r="B1309" t="s">
        <v>84</v>
      </c>
      <c r="C1309" t="s">
        <v>18</v>
      </c>
      <c r="D1309">
        <v>19</v>
      </c>
      <c r="E1309">
        <v>21</v>
      </c>
    </row>
    <row r="1310" spans="1:5" x14ac:dyDescent="0.25">
      <c r="A1310" t="s">
        <v>299</v>
      </c>
      <c r="B1310" t="s">
        <v>84</v>
      </c>
      <c r="C1310" t="s">
        <v>19</v>
      </c>
      <c r="D1310">
        <v>13</v>
      </c>
      <c r="E1310">
        <v>14</v>
      </c>
    </row>
    <row r="1311" spans="1:5" x14ac:dyDescent="0.25">
      <c r="A1311" t="s">
        <v>299</v>
      </c>
      <c r="B1311" t="s">
        <v>84</v>
      </c>
      <c r="C1311" t="s">
        <v>20</v>
      </c>
      <c r="D1311">
        <v>8</v>
      </c>
      <c r="E1311">
        <v>9</v>
      </c>
    </row>
    <row r="1312" spans="1:5" x14ac:dyDescent="0.25">
      <c r="A1312" t="s">
        <v>299</v>
      </c>
      <c r="B1312" t="s">
        <v>84</v>
      </c>
      <c r="C1312" t="s">
        <v>21</v>
      </c>
      <c r="D1312">
        <v>6</v>
      </c>
      <c r="E1312">
        <v>7</v>
      </c>
    </row>
    <row r="1313" spans="1:5" x14ac:dyDescent="0.25">
      <c r="A1313" t="s">
        <v>299</v>
      </c>
      <c r="B1313" t="s">
        <v>85</v>
      </c>
      <c r="C1313" t="s">
        <v>300</v>
      </c>
      <c r="D1313">
        <v>176</v>
      </c>
      <c r="E1313">
        <v>157</v>
      </c>
    </row>
    <row r="1314" spans="1:5" x14ac:dyDescent="0.25">
      <c r="A1314" t="s">
        <v>299</v>
      </c>
      <c r="B1314" t="s">
        <v>85</v>
      </c>
      <c r="C1314" t="s">
        <v>4</v>
      </c>
      <c r="D1314">
        <v>722</v>
      </c>
      <c r="E1314">
        <v>652</v>
      </c>
    </row>
    <row r="1315" spans="1:5" x14ac:dyDescent="0.25">
      <c r="A1315" t="s">
        <v>299</v>
      </c>
      <c r="B1315" t="s">
        <v>85</v>
      </c>
      <c r="C1315" t="s">
        <v>5</v>
      </c>
      <c r="D1315">
        <v>916</v>
      </c>
      <c r="E1315">
        <v>805</v>
      </c>
    </row>
    <row r="1316" spans="1:5" x14ac:dyDescent="0.25">
      <c r="A1316" t="s">
        <v>299</v>
      </c>
      <c r="B1316" t="s">
        <v>85</v>
      </c>
      <c r="C1316" t="s">
        <v>6</v>
      </c>
      <c r="D1316">
        <v>867</v>
      </c>
      <c r="E1316">
        <v>772</v>
      </c>
    </row>
    <row r="1317" spans="1:5" x14ac:dyDescent="0.25">
      <c r="A1317" t="s">
        <v>299</v>
      </c>
      <c r="B1317" t="s">
        <v>85</v>
      </c>
      <c r="C1317" t="s">
        <v>7</v>
      </c>
      <c r="D1317">
        <v>731</v>
      </c>
      <c r="E1317">
        <v>672</v>
      </c>
    </row>
    <row r="1318" spans="1:5" x14ac:dyDescent="0.25">
      <c r="A1318" t="s">
        <v>299</v>
      </c>
      <c r="B1318" t="s">
        <v>85</v>
      </c>
      <c r="C1318" t="s">
        <v>8</v>
      </c>
      <c r="D1318">
        <v>690</v>
      </c>
      <c r="E1318">
        <v>656</v>
      </c>
    </row>
    <row r="1319" spans="1:5" x14ac:dyDescent="0.25">
      <c r="A1319" t="s">
        <v>299</v>
      </c>
      <c r="B1319" t="s">
        <v>85</v>
      </c>
      <c r="C1319" t="s">
        <v>9</v>
      </c>
      <c r="D1319">
        <v>686</v>
      </c>
      <c r="E1319">
        <v>701</v>
      </c>
    </row>
    <row r="1320" spans="1:5" x14ac:dyDescent="0.25">
      <c r="A1320" t="s">
        <v>299</v>
      </c>
      <c r="B1320" t="s">
        <v>85</v>
      </c>
      <c r="C1320" t="s">
        <v>10</v>
      </c>
      <c r="D1320">
        <v>705</v>
      </c>
      <c r="E1320">
        <v>732</v>
      </c>
    </row>
    <row r="1321" spans="1:5" x14ac:dyDescent="0.25">
      <c r="A1321" t="s">
        <v>299</v>
      </c>
      <c r="B1321" t="s">
        <v>85</v>
      </c>
      <c r="C1321" t="s">
        <v>11</v>
      </c>
      <c r="D1321">
        <v>614</v>
      </c>
      <c r="E1321">
        <v>693</v>
      </c>
    </row>
    <row r="1322" spans="1:5" x14ac:dyDescent="0.25">
      <c r="A1322" t="s">
        <v>299</v>
      </c>
      <c r="B1322" t="s">
        <v>85</v>
      </c>
      <c r="C1322" t="s">
        <v>12</v>
      </c>
      <c r="D1322">
        <v>559</v>
      </c>
      <c r="E1322">
        <v>668</v>
      </c>
    </row>
    <row r="1323" spans="1:5" x14ac:dyDescent="0.25">
      <c r="A1323" t="s">
        <v>299</v>
      </c>
      <c r="B1323" t="s">
        <v>85</v>
      </c>
      <c r="C1323" t="s">
        <v>13</v>
      </c>
      <c r="D1323">
        <v>555</v>
      </c>
      <c r="E1323">
        <v>656</v>
      </c>
    </row>
    <row r="1324" spans="1:5" x14ac:dyDescent="0.25">
      <c r="A1324" t="s">
        <v>299</v>
      </c>
      <c r="B1324" t="s">
        <v>85</v>
      </c>
      <c r="C1324" t="s">
        <v>14</v>
      </c>
      <c r="D1324">
        <v>510</v>
      </c>
      <c r="E1324">
        <v>581</v>
      </c>
    </row>
    <row r="1325" spans="1:5" x14ac:dyDescent="0.25">
      <c r="A1325" t="s">
        <v>299</v>
      </c>
      <c r="B1325" t="s">
        <v>85</v>
      </c>
      <c r="C1325" t="s">
        <v>15</v>
      </c>
      <c r="D1325">
        <v>419</v>
      </c>
      <c r="E1325">
        <v>465</v>
      </c>
    </row>
    <row r="1326" spans="1:5" x14ac:dyDescent="0.25">
      <c r="A1326" t="s">
        <v>299</v>
      </c>
      <c r="B1326" t="s">
        <v>85</v>
      </c>
      <c r="C1326" t="s">
        <v>16</v>
      </c>
      <c r="D1326">
        <v>343</v>
      </c>
      <c r="E1326">
        <v>377</v>
      </c>
    </row>
    <row r="1327" spans="1:5" x14ac:dyDescent="0.25">
      <c r="A1327" t="s">
        <v>299</v>
      </c>
      <c r="B1327" t="s">
        <v>85</v>
      </c>
      <c r="C1327" t="s">
        <v>17</v>
      </c>
      <c r="D1327">
        <v>261</v>
      </c>
      <c r="E1327">
        <v>278</v>
      </c>
    </row>
    <row r="1328" spans="1:5" x14ac:dyDescent="0.25">
      <c r="A1328" t="s">
        <v>299</v>
      </c>
      <c r="B1328" t="s">
        <v>85</v>
      </c>
      <c r="C1328" t="s">
        <v>18</v>
      </c>
      <c r="D1328">
        <v>180</v>
      </c>
      <c r="E1328">
        <v>191</v>
      </c>
    </row>
    <row r="1329" spans="1:5" x14ac:dyDescent="0.25">
      <c r="A1329" t="s">
        <v>299</v>
      </c>
      <c r="B1329" t="s">
        <v>85</v>
      </c>
      <c r="C1329" t="s">
        <v>19</v>
      </c>
      <c r="D1329">
        <v>126</v>
      </c>
      <c r="E1329">
        <v>132</v>
      </c>
    </row>
    <row r="1330" spans="1:5" x14ac:dyDescent="0.25">
      <c r="A1330" t="s">
        <v>299</v>
      </c>
      <c r="B1330" t="s">
        <v>85</v>
      </c>
      <c r="C1330" t="s">
        <v>20</v>
      </c>
      <c r="D1330">
        <v>76</v>
      </c>
      <c r="E1330">
        <v>87</v>
      </c>
    </row>
    <row r="1331" spans="1:5" x14ac:dyDescent="0.25">
      <c r="A1331" t="s">
        <v>299</v>
      </c>
      <c r="B1331" t="s">
        <v>85</v>
      </c>
      <c r="C1331" t="s">
        <v>21</v>
      </c>
      <c r="D1331">
        <v>58</v>
      </c>
      <c r="E1331">
        <v>66</v>
      </c>
    </row>
    <row r="1332" spans="1:5" x14ac:dyDescent="0.25">
      <c r="A1332" t="s">
        <v>299</v>
      </c>
      <c r="B1332" t="s">
        <v>86</v>
      </c>
      <c r="C1332" t="s">
        <v>300</v>
      </c>
      <c r="D1332">
        <v>10</v>
      </c>
      <c r="E1332">
        <v>9</v>
      </c>
    </row>
    <row r="1333" spans="1:5" x14ac:dyDescent="0.25">
      <c r="A1333" t="s">
        <v>299</v>
      </c>
      <c r="B1333" t="s">
        <v>86</v>
      </c>
      <c r="C1333" t="s">
        <v>4</v>
      </c>
      <c r="D1333">
        <v>45</v>
      </c>
      <c r="E1333">
        <v>40</v>
      </c>
    </row>
    <row r="1334" spans="1:5" x14ac:dyDescent="0.25">
      <c r="A1334" t="s">
        <v>299</v>
      </c>
      <c r="B1334" t="s">
        <v>86</v>
      </c>
      <c r="C1334" t="s">
        <v>5</v>
      </c>
      <c r="D1334">
        <v>57</v>
      </c>
      <c r="E1334">
        <v>50</v>
      </c>
    </row>
    <row r="1335" spans="1:5" x14ac:dyDescent="0.25">
      <c r="A1335" t="s">
        <v>299</v>
      </c>
      <c r="B1335" t="s">
        <v>86</v>
      </c>
      <c r="C1335" t="s">
        <v>6</v>
      </c>
      <c r="D1335">
        <v>54</v>
      </c>
      <c r="E1335">
        <v>48</v>
      </c>
    </row>
    <row r="1336" spans="1:5" x14ac:dyDescent="0.25">
      <c r="A1336" t="s">
        <v>299</v>
      </c>
      <c r="B1336" t="s">
        <v>86</v>
      </c>
      <c r="C1336" t="s">
        <v>7</v>
      </c>
      <c r="D1336">
        <v>45</v>
      </c>
      <c r="E1336">
        <v>41</v>
      </c>
    </row>
    <row r="1337" spans="1:5" x14ac:dyDescent="0.25">
      <c r="A1337" t="s">
        <v>299</v>
      </c>
      <c r="B1337" t="s">
        <v>86</v>
      </c>
      <c r="C1337" t="s">
        <v>8</v>
      </c>
      <c r="D1337">
        <v>43</v>
      </c>
      <c r="E1337">
        <v>40</v>
      </c>
    </row>
    <row r="1338" spans="1:5" x14ac:dyDescent="0.25">
      <c r="A1338" t="s">
        <v>299</v>
      </c>
      <c r="B1338" t="s">
        <v>86</v>
      </c>
      <c r="C1338" t="s">
        <v>9</v>
      </c>
      <c r="D1338">
        <v>42</v>
      </c>
      <c r="E1338">
        <v>43</v>
      </c>
    </row>
    <row r="1339" spans="1:5" x14ac:dyDescent="0.25">
      <c r="A1339" t="s">
        <v>299</v>
      </c>
      <c r="B1339" t="s">
        <v>86</v>
      </c>
      <c r="C1339" t="s">
        <v>10</v>
      </c>
      <c r="D1339">
        <v>52</v>
      </c>
      <c r="E1339">
        <v>55</v>
      </c>
    </row>
    <row r="1340" spans="1:5" x14ac:dyDescent="0.25">
      <c r="A1340" t="s">
        <v>299</v>
      </c>
      <c r="B1340" t="s">
        <v>86</v>
      </c>
      <c r="C1340" t="s">
        <v>11</v>
      </c>
      <c r="D1340">
        <v>38</v>
      </c>
      <c r="E1340">
        <v>43</v>
      </c>
    </row>
    <row r="1341" spans="1:5" x14ac:dyDescent="0.25">
      <c r="A1341" t="s">
        <v>299</v>
      </c>
      <c r="B1341" t="s">
        <v>86</v>
      </c>
      <c r="C1341" t="s">
        <v>12</v>
      </c>
      <c r="D1341">
        <v>34</v>
      </c>
      <c r="E1341">
        <v>41</v>
      </c>
    </row>
    <row r="1342" spans="1:5" x14ac:dyDescent="0.25">
      <c r="A1342" t="s">
        <v>299</v>
      </c>
      <c r="B1342" t="s">
        <v>86</v>
      </c>
      <c r="C1342" t="s">
        <v>13</v>
      </c>
      <c r="D1342">
        <v>34</v>
      </c>
      <c r="E1342">
        <v>40</v>
      </c>
    </row>
    <row r="1343" spans="1:5" x14ac:dyDescent="0.25">
      <c r="A1343" t="s">
        <v>299</v>
      </c>
      <c r="B1343" t="s">
        <v>86</v>
      </c>
      <c r="C1343" t="s">
        <v>14</v>
      </c>
      <c r="D1343">
        <v>31</v>
      </c>
      <c r="E1343">
        <v>36</v>
      </c>
    </row>
    <row r="1344" spans="1:5" x14ac:dyDescent="0.25">
      <c r="A1344" t="s">
        <v>299</v>
      </c>
      <c r="B1344" t="s">
        <v>86</v>
      </c>
      <c r="C1344" t="s">
        <v>15</v>
      </c>
      <c r="D1344">
        <v>26</v>
      </c>
      <c r="E1344">
        <v>29</v>
      </c>
    </row>
    <row r="1345" spans="1:5" x14ac:dyDescent="0.25">
      <c r="A1345" t="s">
        <v>299</v>
      </c>
      <c r="B1345" t="s">
        <v>86</v>
      </c>
      <c r="C1345" t="s">
        <v>16</v>
      </c>
      <c r="D1345">
        <v>21</v>
      </c>
      <c r="E1345">
        <v>23</v>
      </c>
    </row>
    <row r="1346" spans="1:5" x14ac:dyDescent="0.25">
      <c r="A1346" t="s">
        <v>299</v>
      </c>
      <c r="B1346" t="s">
        <v>86</v>
      </c>
      <c r="C1346" t="s">
        <v>17</v>
      </c>
      <c r="D1346">
        <v>16</v>
      </c>
      <c r="E1346">
        <v>17</v>
      </c>
    </row>
    <row r="1347" spans="1:5" x14ac:dyDescent="0.25">
      <c r="A1347" t="s">
        <v>299</v>
      </c>
      <c r="B1347" t="s">
        <v>86</v>
      </c>
      <c r="C1347" t="s">
        <v>18</v>
      </c>
      <c r="D1347">
        <v>11</v>
      </c>
      <c r="E1347">
        <v>11</v>
      </c>
    </row>
    <row r="1348" spans="1:5" x14ac:dyDescent="0.25">
      <c r="A1348" t="s">
        <v>299</v>
      </c>
      <c r="B1348" t="s">
        <v>86</v>
      </c>
      <c r="C1348" t="s">
        <v>19</v>
      </c>
      <c r="D1348">
        <v>7</v>
      </c>
      <c r="E1348">
        <v>8</v>
      </c>
    </row>
    <row r="1349" spans="1:5" x14ac:dyDescent="0.25">
      <c r="A1349" t="s">
        <v>299</v>
      </c>
      <c r="B1349" t="s">
        <v>86</v>
      </c>
      <c r="C1349" t="s">
        <v>20</v>
      </c>
      <c r="D1349">
        <v>4</v>
      </c>
      <c r="E1349">
        <v>5</v>
      </c>
    </row>
    <row r="1350" spans="1:5" x14ac:dyDescent="0.25">
      <c r="A1350" t="s">
        <v>299</v>
      </c>
      <c r="B1350" t="s">
        <v>86</v>
      </c>
      <c r="C1350" t="s">
        <v>21</v>
      </c>
      <c r="D1350">
        <v>3</v>
      </c>
      <c r="E1350">
        <v>4</v>
      </c>
    </row>
    <row r="1351" spans="1:5" x14ac:dyDescent="0.25">
      <c r="A1351" t="s">
        <v>299</v>
      </c>
      <c r="B1351" t="s">
        <v>87</v>
      </c>
      <c r="C1351" t="s">
        <v>300</v>
      </c>
      <c r="D1351">
        <v>535</v>
      </c>
      <c r="E1351">
        <v>480</v>
      </c>
    </row>
    <row r="1352" spans="1:5" x14ac:dyDescent="0.25">
      <c r="A1352" t="s">
        <v>299</v>
      </c>
      <c r="B1352" t="s">
        <v>87</v>
      </c>
      <c r="C1352" t="s">
        <v>4</v>
      </c>
      <c r="D1352">
        <v>2198</v>
      </c>
      <c r="E1352">
        <v>1984</v>
      </c>
    </row>
    <row r="1353" spans="1:5" x14ac:dyDescent="0.25">
      <c r="A1353" t="s">
        <v>299</v>
      </c>
      <c r="B1353" t="s">
        <v>87</v>
      </c>
      <c r="C1353" t="s">
        <v>5</v>
      </c>
      <c r="D1353">
        <v>2789</v>
      </c>
      <c r="E1353">
        <v>2452</v>
      </c>
    </row>
    <row r="1354" spans="1:5" x14ac:dyDescent="0.25">
      <c r="A1354" t="s">
        <v>299</v>
      </c>
      <c r="B1354" t="s">
        <v>87</v>
      </c>
      <c r="C1354" t="s">
        <v>6</v>
      </c>
      <c r="D1354">
        <v>2638</v>
      </c>
      <c r="E1354">
        <v>2351</v>
      </c>
    </row>
    <row r="1355" spans="1:5" x14ac:dyDescent="0.25">
      <c r="A1355" t="s">
        <v>299</v>
      </c>
      <c r="B1355" t="s">
        <v>87</v>
      </c>
      <c r="C1355" t="s">
        <v>7</v>
      </c>
      <c r="D1355">
        <v>2226</v>
      </c>
      <c r="E1355">
        <v>2047</v>
      </c>
    </row>
    <row r="1356" spans="1:5" x14ac:dyDescent="0.25">
      <c r="A1356" t="s">
        <v>299</v>
      </c>
      <c r="B1356" t="s">
        <v>87</v>
      </c>
      <c r="C1356" t="s">
        <v>8</v>
      </c>
      <c r="D1356">
        <v>2102</v>
      </c>
      <c r="E1356">
        <v>1997</v>
      </c>
    </row>
    <row r="1357" spans="1:5" x14ac:dyDescent="0.25">
      <c r="A1357" t="s">
        <v>299</v>
      </c>
      <c r="B1357" t="s">
        <v>87</v>
      </c>
      <c r="C1357" t="s">
        <v>9</v>
      </c>
      <c r="D1357">
        <v>2088</v>
      </c>
      <c r="E1357">
        <v>2136</v>
      </c>
    </row>
    <row r="1358" spans="1:5" x14ac:dyDescent="0.25">
      <c r="A1358" t="s">
        <v>299</v>
      </c>
      <c r="B1358" t="s">
        <v>87</v>
      </c>
      <c r="C1358" t="s">
        <v>10</v>
      </c>
      <c r="D1358">
        <v>2127</v>
      </c>
      <c r="E1358">
        <v>2207</v>
      </c>
    </row>
    <row r="1359" spans="1:5" x14ac:dyDescent="0.25">
      <c r="A1359" t="s">
        <v>299</v>
      </c>
      <c r="B1359" t="s">
        <v>87</v>
      </c>
      <c r="C1359" t="s">
        <v>11</v>
      </c>
      <c r="D1359">
        <v>1868</v>
      </c>
      <c r="E1359">
        <v>2110</v>
      </c>
    </row>
    <row r="1360" spans="1:5" x14ac:dyDescent="0.25">
      <c r="A1360" t="s">
        <v>299</v>
      </c>
      <c r="B1360" t="s">
        <v>87</v>
      </c>
      <c r="C1360" t="s">
        <v>12</v>
      </c>
      <c r="D1360">
        <v>1703</v>
      </c>
      <c r="E1360">
        <v>2035</v>
      </c>
    </row>
    <row r="1361" spans="1:5" x14ac:dyDescent="0.25">
      <c r="A1361" t="s">
        <v>299</v>
      </c>
      <c r="B1361" t="s">
        <v>87</v>
      </c>
      <c r="C1361" t="s">
        <v>13</v>
      </c>
      <c r="D1361">
        <v>1690</v>
      </c>
      <c r="E1361">
        <v>1997</v>
      </c>
    </row>
    <row r="1362" spans="1:5" x14ac:dyDescent="0.25">
      <c r="A1362" t="s">
        <v>299</v>
      </c>
      <c r="B1362" t="s">
        <v>87</v>
      </c>
      <c r="C1362" t="s">
        <v>14</v>
      </c>
      <c r="D1362">
        <v>1552</v>
      </c>
      <c r="E1362">
        <v>1769</v>
      </c>
    </row>
    <row r="1363" spans="1:5" x14ac:dyDescent="0.25">
      <c r="A1363" t="s">
        <v>299</v>
      </c>
      <c r="B1363" t="s">
        <v>87</v>
      </c>
      <c r="C1363" t="s">
        <v>15</v>
      </c>
      <c r="D1363">
        <v>1277</v>
      </c>
      <c r="E1363">
        <v>1415</v>
      </c>
    </row>
    <row r="1364" spans="1:5" x14ac:dyDescent="0.25">
      <c r="A1364" t="s">
        <v>299</v>
      </c>
      <c r="B1364" t="s">
        <v>87</v>
      </c>
      <c r="C1364" t="s">
        <v>16</v>
      </c>
      <c r="D1364">
        <v>1044</v>
      </c>
      <c r="E1364">
        <v>1150</v>
      </c>
    </row>
    <row r="1365" spans="1:5" x14ac:dyDescent="0.25">
      <c r="A1365" t="s">
        <v>299</v>
      </c>
      <c r="B1365" t="s">
        <v>87</v>
      </c>
      <c r="C1365" t="s">
        <v>17</v>
      </c>
      <c r="D1365">
        <v>796</v>
      </c>
      <c r="E1365">
        <v>846</v>
      </c>
    </row>
    <row r="1366" spans="1:5" x14ac:dyDescent="0.25">
      <c r="A1366" t="s">
        <v>299</v>
      </c>
      <c r="B1366" t="s">
        <v>87</v>
      </c>
      <c r="C1366" t="s">
        <v>18</v>
      </c>
      <c r="D1366">
        <v>549</v>
      </c>
      <c r="E1366">
        <v>581</v>
      </c>
    </row>
    <row r="1367" spans="1:5" x14ac:dyDescent="0.25">
      <c r="A1367" t="s">
        <v>299</v>
      </c>
      <c r="B1367" t="s">
        <v>87</v>
      </c>
      <c r="C1367" t="s">
        <v>19</v>
      </c>
      <c r="D1367">
        <v>384</v>
      </c>
      <c r="E1367">
        <v>404</v>
      </c>
    </row>
    <row r="1368" spans="1:5" x14ac:dyDescent="0.25">
      <c r="A1368" t="s">
        <v>299</v>
      </c>
      <c r="B1368" t="s">
        <v>87</v>
      </c>
      <c r="C1368" t="s">
        <v>20</v>
      </c>
      <c r="D1368">
        <v>233</v>
      </c>
      <c r="E1368">
        <v>265</v>
      </c>
    </row>
    <row r="1369" spans="1:5" x14ac:dyDescent="0.25">
      <c r="A1369" t="s">
        <v>299</v>
      </c>
      <c r="B1369" t="s">
        <v>87</v>
      </c>
      <c r="C1369" t="s">
        <v>21</v>
      </c>
      <c r="D1369">
        <v>178</v>
      </c>
      <c r="E1369">
        <v>202</v>
      </c>
    </row>
    <row r="1370" spans="1:5" x14ac:dyDescent="0.25">
      <c r="A1370" t="s">
        <v>299</v>
      </c>
      <c r="B1370" t="s">
        <v>88</v>
      </c>
      <c r="C1370" t="s">
        <v>300</v>
      </c>
      <c r="D1370">
        <v>32</v>
      </c>
      <c r="E1370">
        <v>29</v>
      </c>
    </row>
    <row r="1371" spans="1:5" x14ac:dyDescent="0.25">
      <c r="A1371" t="s">
        <v>299</v>
      </c>
      <c r="B1371" t="s">
        <v>88</v>
      </c>
      <c r="C1371" t="s">
        <v>4</v>
      </c>
      <c r="D1371">
        <v>133</v>
      </c>
      <c r="E1371">
        <v>120</v>
      </c>
    </row>
    <row r="1372" spans="1:5" x14ac:dyDescent="0.25">
      <c r="A1372" t="s">
        <v>299</v>
      </c>
      <c r="B1372" t="s">
        <v>88</v>
      </c>
      <c r="C1372" t="s">
        <v>5</v>
      </c>
      <c r="D1372">
        <v>169</v>
      </c>
      <c r="E1372">
        <v>148</v>
      </c>
    </row>
    <row r="1373" spans="1:5" x14ac:dyDescent="0.25">
      <c r="A1373" t="s">
        <v>299</v>
      </c>
      <c r="B1373" t="s">
        <v>88</v>
      </c>
      <c r="C1373" t="s">
        <v>6</v>
      </c>
      <c r="D1373">
        <v>159</v>
      </c>
      <c r="E1373">
        <v>142</v>
      </c>
    </row>
    <row r="1374" spans="1:5" x14ac:dyDescent="0.25">
      <c r="A1374" t="s">
        <v>299</v>
      </c>
      <c r="B1374" t="s">
        <v>88</v>
      </c>
      <c r="C1374" t="s">
        <v>7</v>
      </c>
      <c r="D1374">
        <v>134</v>
      </c>
      <c r="E1374">
        <v>124</v>
      </c>
    </row>
    <row r="1375" spans="1:5" x14ac:dyDescent="0.25">
      <c r="A1375" t="s">
        <v>299</v>
      </c>
      <c r="B1375" t="s">
        <v>88</v>
      </c>
      <c r="C1375" t="s">
        <v>8</v>
      </c>
      <c r="D1375">
        <v>127</v>
      </c>
      <c r="E1375">
        <v>120</v>
      </c>
    </row>
    <row r="1376" spans="1:5" x14ac:dyDescent="0.25">
      <c r="A1376" t="s">
        <v>299</v>
      </c>
      <c r="B1376" t="s">
        <v>88</v>
      </c>
      <c r="C1376" t="s">
        <v>9</v>
      </c>
      <c r="D1376">
        <v>126</v>
      </c>
      <c r="E1376">
        <v>129</v>
      </c>
    </row>
    <row r="1377" spans="1:5" x14ac:dyDescent="0.25">
      <c r="A1377" t="s">
        <v>299</v>
      </c>
      <c r="B1377" t="s">
        <v>88</v>
      </c>
      <c r="C1377" t="s">
        <v>10</v>
      </c>
      <c r="D1377">
        <v>136</v>
      </c>
      <c r="E1377">
        <v>141</v>
      </c>
    </row>
    <row r="1378" spans="1:5" x14ac:dyDescent="0.25">
      <c r="A1378" t="s">
        <v>299</v>
      </c>
      <c r="B1378" t="s">
        <v>88</v>
      </c>
      <c r="C1378" t="s">
        <v>11</v>
      </c>
      <c r="D1378">
        <v>113</v>
      </c>
      <c r="E1378">
        <v>127</v>
      </c>
    </row>
    <row r="1379" spans="1:5" x14ac:dyDescent="0.25">
      <c r="A1379" t="s">
        <v>299</v>
      </c>
      <c r="B1379" t="s">
        <v>88</v>
      </c>
      <c r="C1379" t="s">
        <v>12</v>
      </c>
      <c r="D1379">
        <v>103</v>
      </c>
      <c r="E1379">
        <v>123</v>
      </c>
    </row>
    <row r="1380" spans="1:5" x14ac:dyDescent="0.25">
      <c r="A1380" t="s">
        <v>299</v>
      </c>
      <c r="B1380" t="s">
        <v>88</v>
      </c>
      <c r="C1380" t="s">
        <v>13</v>
      </c>
      <c r="D1380">
        <v>102</v>
      </c>
      <c r="E1380">
        <v>120</v>
      </c>
    </row>
    <row r="1381" spans="1:5" x14ac:dyDescent="0.25">
      <c r="A1381" t="s">
        <v>299</v>
      </c>
      <c r="B1381" t="s">
        <v>88</v>
      </c>
      <c r="C1381" t="s">
        <v>14</v>
      </c>
      <c r="D1381">
        <v>94</v>
      </c>
      <c r="E1381">
        <v>107</v>
      </c>
    </row>
    <row r="1382" spans="1:5" x14ac:dyDescent="0.25">
      <c r="A1382" t="s">
        <v>299</v>
      </c>
      <c r="B1382" t="s">
        <v>88</v>
      </c>
      <c r="C1382" t="s">
        <v>15</v>
      </c>
      <c r="D1382">
        <v>77</v>
      </c>
      <c r="E1382">
        <v>85</v>
      </c>
    </row>
    <row r="1383" spans="1:5" x14ac:dyDescent="0.25">
      <c r="A1383" t="s">
        <v>299</v>
      </c>
      <c r="B1383" t="s">
        <v>88</v>
      </c>
      <c r="C1383" t="s">
        <v>16</v>
      </c>
      <c r="D1383">
        <v>63</v>
      </c>
      <c r="E1383">
        <v>69</v>
      </c>
    </row>
    <row r="1384" spans="1:5" x14ac:dyDescent="0.25">
      <c r="A1384" t="s">
        <v>299</v>
      </c>
      <c r="B1384" t="s">
        <v>88</v>
      </c>
      <c r="C1384" t="s">
        <v>17</v>
      </c>
      <c r="D1384">
        <v>48</v>
      </c>
      <c r="E1384">
        <v>51</v>
      </c>
    </row>
    <row r="1385" spans="1:5" x14ac:dyDescent="0.25">
      <c r="A1385" t="s">
        <v>299</v>
      </c>
      <c r="B1385" t="s">
        <v>88</v>
      </c>
      <c r="C1385" t="s">
        <v>18</v>
      </c>
      <c r="D1385">
        <v>33</v>
      </c>
      <c r="E1385">
        <v>35</v>
      </c>
    </row>
    <row r="1386" spans="1:5" x14ac:dyDescent="0.25">
      <c r="A1386" t="s">
        <v>299</v>
      </c>
      <c r="B1386" t="s">
        <v>88</v>
      </c>
      <c r="C1386" t="s">
        <v>19</v>
      </c>
      <c r="D1386">
        <v>23</v>
      </c>
      <c r="E1386">
        <v>24</v>
      </c>
    </row>
    <row r="1387" spans="1:5" x14ac:dyDescent="0.25">
      <c r="A1387" t="s">
        <v>299</v>
      </c>
      <c r="B1387" t="s">
        <v>88</v>
      </c>
      <c r="C1387" t="s">
        <v>20</v>
      </c>
      <c r="D1387">
        <v>14</v>
      </c>
      <c r="E1387">
        <v>16</v>
      </c>
    </row>
    <row r="1388" spans="1:5" x14ac:dyDescent="0.25">
      <c r="A1388" t="s">
        <v>299</v>
      </c>
      <c r="B1388" t="s">
        <v>88</v>
      </c>
      <c r="C1388" t="s">
        <v>21</v>
      </c>
      <c r="D1388">
        <v>10</v>
      </c>
      <c r="E1388">
        <v>12</v>
      </c>
    </row>
    <row r="1389" spans="1:5" x14ac:dyDescent="0.25">
      <c r="A1389" t="s">
        <v>299</v>
      </c>
      <c r="B1389" t="s">
        <v>89</v>
      </c>
      <c r="C1389" t="s">
        <v>300</v>
      </c>
      <c r="D1389">
        <v>224</v>
      </c>
      <c r="E1389">
        <v>201</v>
      </c>
    </row>
    <row r="1390" spans="1:5" x14ac:dyDescent="0.25">
      <c r="A1390" t="s">
        <v>299</v>
      </c>
      <c r="B1390" t="s">
        <v>89</v>
      </c>
      <c r="C1390" t="s">
        <v>4</v>
      </c>
      <c r="D1390">
        <v>921</v>
      </c>
      <c r="E1390">
        <v>831</v>
      </c>
    </row>
    <row r="1391" spans="1:5" x14ac:dyDescent="0.25">
      <c r="A1391" t="s">
        <v>299</v>
      </c>
      <c r="B1391" t="s">
        <v>89</v>
      </c>
      <c r="C1391" t="s">
        <v>5</v>
      </c>
      <c r="D1391">
        <v>1168</v>
      </c>
      <c r="E1391">
        <v>1027</v>
      </c>
    </row>
    <row r="1392" spans="1:5" x14ac:dyDescent="0.25">
      <c r="A1392" t="s">
        <v>299</v>
      </c>
      <c r="B1392" t="s">
        <v>89</v>
      </c>
      <c r="C1392" t="s">
        <v>6</v>
      </c>
      <c r="D1392">
        <v>1105</v>
      </c>
      <c r="E1392">
        <v>984</v>
      </c>
    </row>
    <row r="1393" spans="1:5" x14ac:dyDescent="0.25">
      <c r="A1393" t="s">
        <v>299</v>
      </c>
      <c r="B1393" t="s">
        <v>89</v>
      </c>
      <c r="C1393" t="s">
        <v>7</v>
      </c>
      <c r="D1393">
        <v>932</v>
      </c>
      <c r="E1393">
        <v>857</v>
      </c>
    </row>
    <row r="1394" spans="1:5" x14ac:dyDescent="0.25">
      <c r="A1394" t="s">
        <v>299</v>
      </c>
      <c r="B1394" t="s">
        <v>89</v>
      </c>
      <c r="C1394" t="s">
        <v>8</v>
      </c>
      <c r="D1394">
        <v>880</v>
      </c>
      <c r="E1394">
        <v>836</v>
      </c>
    </row>
    <row r="1395" spans="1:5" x14ac:dyDescent="0.25">
      <c r="A1395" t="s">
        <v>299</v>
      </c>
      <c r="B1395" t="s">
        <v>89</v>
      </c>
      <c r="C1395" t="s">
        <v>9</v>
      </c>
      <c r="D1395">
        <v>875</v>
      </c>
      <c r="E1395">
        <v>894</v>
      </c>
    </row>
    <row r="1396" spans="1:5" x14ac:dyDescent="0.25">
      <c r="A1396" t="s">
        <v>299</v>
      </c>
      <c r="B1396" t="s">
        <v>89</v>
      </c>
      <c r="C1396" t="s">
        <v>10</v>
      </c>
      <c r="D1396">
        <v>896</v>
      </c>
      <c r="E1396">
        <v>931</v>
      </c>
    </row>
    <row r="1397" spans="1:5" x14ac:dyDescent="0.25">
      <c r="A1397" t="s">
        <v>299</v>
      </c>
      <c r="B1397" t="s">
        <v>89</v>
      </c>
      <c r="C1397" t="s">
        <v>11</v>
      </c>
      <c r="D1397">
        <v>782</v>
      </c>
      <c r="E1397">
        <v>884</v>
      </c>
    </row>
    <row r="1398" spans="1:5" x14ac:dyDescent="0.25">
      <c r="A1398" t="s">
        <v>299</v>
      </c>
      <c r="B1398" t="s">
        <v>89</v>
      </c>
      <c r="C1398" t="s">
        <v>12</v>
      </c>
      <c r="D1398">
        <v>713</v>
      </c>
      <c r="E1398">
        <v>852</v>
      </c>
    </row>
    <row r="1399" spans="1:5" x14ac:dyDescent="0.25">
      <c r="A1399" t="s">
        <v>299</v>
      </c>
      <c r="B1399" t="s">
        <v>89</v>
      </c>
      <c r="C1399" t="s">
        <v>13</v>
      </c>
      <c r="D1399">
        <v>708</v>
      </c>
      <c r="E1399">
        <v>836</v>
      </c>
    </row>
    <row r="1400" spans="1:5" x14ac:dyDescent="0.25">
      <c r="A1400" t="s">
        <v>299</v>
      </c>
      <c r="B1400" t="s">
        <v>89</v>
      </c>
      <c r="C1400" t="s">
        <v>14</v>
      </c>
      <c r="D1400">
        <v>650</v>
      </c>
      <c r="E1400">
        <v>741</v>
      </c>
    </row>
    <row r="1401" spans="1:5" x14ac:dyDescent="0.25">
      <c r="A1401" t="s">
        <v>299</v>
      </c>
      <c r="B1401" t="s">
        <v>89</v>
      </c>
      <c r="C1401" t="s">
        <v>15</v>
      </c>
      <c r="D1401">
        <v>535</v>
      </c>
      <c r="E1401">
        <v>593</v>
      </c>
    </row>
    <row r="1402" spans="1:5" x14ac:dyDescent="0.25">
      <c r="A1402" t="s">
        <v>299</v>
      </c>
      <c r="B1402" t="s">
        <v>89</v>
      </c>
      <c r="C1402" t="s">
        <v>16</v>
      </c>
      <c r="D1402">
        <v>437</v>
      </c>
      <c r="E1402">
        <v>481</v>
      </c>
    </row>
    <row r="1403" spans="1:5" x14ac:dyDescent="0.25">
      <c r="A1403" t="s">
        <v>299</v>
      </c>
      <c r="B1403" t="s">
        <v>89</v>
      </c>
      <c r="C1403" t="s">
        <v>17</v>
      </c>
      <c r="D1403">
        <v>333</v>
      </c>
      <c r="E1403">
        <v>354</v>
      </c>
    </row>
    <row r="1404" spans="1:5" x14ac:dyDescent="0.25">
      <c r="A1404" t="s">
        <v>299</v>
      </c>
      <c r="B1404" t="s">
        <v>89</v>
      </c>
      <c r="C1404" t="s">
        <v>18</v>
      </c>
      <c r="D1404">
        <v>230</v>
      </c>
      <c r="E1404">
        <v>243</v>
      </c>
    </row>
    <row r="1405" spans="1:5" x14ac:dyDescent="0.25">
      <c r="A1405" t="s">
        <v>299</v>
      </c>
      <c r="B1405" t="s">
        <v>89</v>
      </c>
      <c r="C1405" t="s">
        <v>19</v>
      </c>
      <c r="D1405">
        <v>161</v>
      </c>
      <c r="E1405">
        <v>169</v>
      </c>
    </row>
    <row r="1406" spans="1:5" x14ac:dyDescent="0.25">
      <c r="A1406" t="s">
        <v>299</v>
      </c>
      <c r="B1406" t="s">
        <v>89</v>
      </c>
      <c r="C1406" t="s">
        <v>20</v>
      </c>
      <c r="D1406">
        <v>97</v>
      </c>
      <c r="E1406">
        <v>111</v>
      </c>
    </row>
    <row r="1407" spans="1:5" x14ac:dyDescent="0.25">
      <c r="A1407" t="s">
        <v>299</v>
      </c>
      <c r="B1407" t="s">
        <v>89</v>
      </c>
      <c r="C1407" t="s">
        <v>21</v>
      </c>
      <c r="D1407">
        <v>74</v>
      </c>
      <c r="E1407">
        <v>84</v>
      </c>
    </row>
    <row r="1408" spans="1:5" x14ac:dyDescent="0.25">
      <c r="A1408" t="s">
        <v>299</v>
      </c>
      <c r="B1408" t="s">
        <v>90</v>
      </c>
      <c r="C1408" t="s">
        <v>300</v>
      </c>
      <c r="D1408">
        <v>42</v>
      </c>
      <c r="E1408">
        <v>38</v>
      </c>
    </row>
    <row r="1409" spans="1:5" x14ac:dyDescent="0.25">
      <c r="A1409" t="s">
        <v>299</v>
      </c>
      <c r="B1409" t="s">
        <v>90</v>
      </c>
      <c r="C1409" t="s">
        <v>4</v>
      </c>
      <c r="D1409">
        <v>174</v>
      </c>
      <c r="E1409">
        <v>157</v>
      </c>
    </row>
    <row r="1410" spans="1:5" x14ac:dyDescent="0.25">
      <c r="A1410" t="s">
        <v>299</v>
      </c>
      <c r="B1410" t="s">
        <v>90</v>
      </c>
      <c r="C1410" t="s">
        <v>5</v>
      </c>
      <c r="D1410">
        <v>221</v>
      </c>
      <c r="E1410">
        <v>194</v>
      </c>
    </row>
    <row r="1411" spans="1:5" x14ac:dyDescent="0.25">
      <c r="A1411" t="s">
        <v>299</v>
      </c>
      <c r="B1411" t="s">
        <v>90</v>
      </c>
      <c r="C1411" t="s">
        <v>6</v>
      </c>
      <c r="D1411">
        <v>209</v>
      </c>
      <c r="E1411">
        <v>186</v>
      </c>
    </row>
    <row r="1412" spans="1:5" x14ac:dyDescent="0.25">
      <c r="A1412" t="s">
        <v>299</v>
      </c>
      <c r="B1412" t="s">
        <v>90</v>
      </c>
      <c r="C1412" t="s">
        <v>7</v>
      </c>
      <c r="D1412">
        <v>176</v>
      </c>
      <c r="E1412">
        <v>162</v>
      </c>
    </row>
    <row r="1413" spans="1:5" x14ac:dyDescent="0.25">
      <c r="A1413" t="s">
        <v>299</v>
      </c>
      <c r="B1413" t="s">
        <v>90</v>
      </c>
      <c r="C1413" t="s">
        <v>8</v>
      </c>
      <c r="D1413">
        <v>167</v>
      </c>
      <c r="E1413">
        <v>158</v>
      </c>
    </row>
    <row r="1414" spans="1:5" x14ac:dyDescent="0.25">
      <c r="A1414" t="s">
        <v>299</v>
      </c>
      <c r="B1414" t="s">
        <v>90</v>
      </c>
      <c r="C1414" t="s">
        <v>9</v>
      </c>
      <c r="D1414">
        <v>165</v>
      </c>
      <c r="E1414">
        <v>169</v>
      </c>
    </row>
    <row r="1415" spans="1:5" x14ac:dyDescent="0.25">
      <c r="A1415" t="s">
        <v>299</v>
      </c>
      <c r="B1415" t="s">
        <v>90</v>
      </c>
      <c r="C1415" t="s">
        <v>10</v>
      </c>
      <c r="D1415">
        <v>178</v>
      </c>
      <c r="E1415">
        <v>185</v>
      </c>
    </row>
    <row r="1416" spans="1:5" x14ac:dyDescent="0.25">
      <c r="A1416" t="s">
        <v>299</v>
      </c>
      <c r="B1416" t="s">
        <v>90</v>
      </c>
      <c r="C1416" t="s">
        <v>11</v>
      </c>
      <c r="D1416">
        <v>148</v>
      </c>
      <c r="E1416">
        <v>167</v>
      </c>
    </row>
    <row r="1417" spans="1:5" x14ac:dyDescent="0.25">
      <c r="A1417" t="s">
        <v>299</v>
      </c>
      <c r="B1417" t="s">
        <v>90</v>
      </c>
      <c r="C1417" t="s">
        <v>12</v>
      </c>
      <c r="D1417">
        <v>135</v>
      </c>
      <c r="E1417">
        <v>161</v>
      </c>
    </row>
    <row r="1418" spans="1:5" x14ac:dyDescent="0.25">
      <c r="A1418" t="s">
        <v>299</v>
      </c>
      <c r="B1418" t="s">
        <v>90</v>
      </c>
      <c r="C1418" t="s">
        <v>13</v>
      </c>
      <c r="D1418">
        <v>134</v>
      </c>
      <c r="E1418">
        <v>158</v>
      </c>
    </row>
    <row r="1419" spans="1:5" x14ac:dyDescent="0.25">
      <c r="A1419" t="s">
        <v>299</v>
      </c>
      <c r="B1419" t="s">
        <v>90</v>
      </c>
      <c r="C1419" t="s">
        <v>14</v>
      </c>
      <c r="D1419">
        <v>123</v>
      </c>
      <c r="E1419">
        <v>140</v>
      </c>
    </row>
    <row r="1420" spans="1:5" x14ac:dyDescent="0.25">
      <c r="A1420" t="s">
        <v>299</v>
      </c>
      <c r="B1420" t="s">
        <v>90</v>
      </c>
      <c r="C1420" t="s">
        <v>15</v>
      </c>
      <c r="D1420">
        <v>101</v>
      </c>
      <c r="E1420">
        <v>112</v>
      </c>
    </row>
    <row r="1421" spans="1:5" x14ac:dyDescent="0.25">
      <c r="A1421" t="s">
        <v>299</v>
      </c>
      <c r="B1421" t="s">
        <v>90</v>
      </c>
      <c r="C1421" t="s">
        <v>16</v>
      </c>
      <c r="D1421">
        <v>82</v>
      </c>
      <c r="E1421">
        <v>91</v>
      </c>
    </row>
    <row r="1422" spans="1:5" x14ac:dyDescent="0.25">
      <c r="A1422" t="s">
        <v>299</v>
      </c>
      <c r="B1422" t="s">
        <v>90</v>
      </c>
      <c r="C1422" t="s">
        <v>17</v>
      </c>
      <c r="D1422">
        <v>63</v>
      </c>
      <c r="E1422">
        <v>67</v>
      </c>
    </row>
    <row r="1423" spans="1:5" x14ac:dyDescent="0.25">
      <c r="A1423" t="s">
        <v>299</v>
      </c>
      <c r="B1423" t="s">
        <v>90</v>
      </c>
      <c r="C1423" t="s">
        <v>18</v>
      </c>
      <c r="D1423">
        <v>43</v>
      </c>
      <c r="E1423">
        <v>46</v>
      </c>
    </row>
    <row r="1424" spans="1:5" x14ac:dyDescent="0.25">
      <c r="A1424" t="s">
        <v>299</v>
      </c>
      <c r="B1424" t="s">
        <v>90</v>
      </c>
      <c r="C1424" t="s">
        <v>19</v>
      </c>
      <c r="D1424">
        <v>30</v>
      </c>
      <c r="E1424">
        <v>32</v>
      </c>
    </row>
    <row r="1425" spans="1:5" x14ac:dyDescent="0.25">
      <c r="A1425" t="s">
        <v>299</v>
      </c>
      <c r="B1425" t="s">
        <v>90</v>
      </c>
      <c r="C1425" t="s">
        <v>20</v>
      </c>
      <c r="D1425">
        <v>18</v>
      </c>
      <c r="E1425">
        <v>21</v>
      </c>
    </row>
    <row r="1426" spans="1:5" x14ac:dyDescent="0.25">
      <c r="A1426" t="s">
        <v>299</v>
      </c>
      <c r="B1426" t="s">
        <v>90</v>
      </c>
      <c r="C1426" t="s">
        <v>21</v>
      </c>
      <c r="D1426">
        <v>14</v>
      </c>
      <c r="E1426">
        <v>16</v>
      </c>
    </row>
    <row r="1427" spans="1:5" x14ac:dyDescent="0.25">
      <c r="A1427" t="s">
        <v>299</v>
      </c>
      <c r="B1427" t="s">
        <v>91</v>
      </c>
      <c r="C1427" t="s">
        <v>300</v>
      </c>
      <c r="D1427">
        <v>9</v>
      </c>
      <c r="E1427">
        <v>8</v>
      </c>
    </row>
    <row r="1428" spans="1:5" x14ac:dyDescent="0.25">
      <c r="A1428" t="s">
        <v>299</v>
      </c>
      <c r="B1428" t="s">
        <v>91</v>
      </c>
      <c r="C1428" t="s">
        <v>4</v>
      </c>
      <c r="D1428">
        <v>37</v>
      </c>
      <c r="E1428">
        <v>33</v>
      </c>
    </row>
    <row r="1429" spans="1:5" x14ac:dyDescent="0.25">
      <c r="A1429" t="s">
        <v>299</v>
      </c>
      <c r="B1429" t="s">
        <v>91</v>
      </c>
      <c r="C1429" t="s">
        <v>5</v>
      </c>
      <c r="D1429">
        <v>47</v>
      </c>
      <c r="E1429">
        <v>41</v>
      </c>
    </row>
    <row r="1430" spans="1:5" x14ac:dyDescent="0.25">
      <c r="A1430" t="s">
        <v>299</v>
      </c>
      <c r="B1430" t="s">
        <v>91</v>
      </c>
      <c r="C1430" t="s">
        <v>6</v>
      </c>
      <c r="D1430">
        <v>45</v>
      </c>
      <c r="E1430">
        <v>40</v>
      </c>
    </row>
    <row r="1431" spans="1:5" x14ac:dyDescent="0.25">
      <c r="A1431" t="s">
        <v>299</v>
      </c>
      <c r="B1431" t="s">
        <v>91</v>
      </c>
      <c r="C1431" t="s">
        <v>7</v>
      </c>
      <c r="D1431">
        <v>38</v>
      </c>
      <c r="E1431">
        <v>35</v>
      </c>
    </row>
    <row r="1432" spans="1:5" x14ac:dyDescent="0.25">
      <c r="A1432" t="s">
        <v>299</v>
      </c>
      <c r="B1432" t="s">
        <v>91</v>
      </c>
      <c r="C1432" t="s">
        <v>8</v>
      </c>
      <c r="D1432">
        <v>35</v>
      </c>
      <c r="E1432">
        <v>34</v>
      </c>
    </row>
    <row r="1433" spans="1:5" x14ac:dyDescent="0.25">
      <c r="A1433" t="s">
        <v>299</v>
      </c>
      <c r="B1433" t="s">
        <v>91</v>
      </c>
      <c r="C1433" t="s">
        <v>9</v>
      </c>
      <c r="D1433">
        <v>35</v>
      </c>
      <c r="E1433">
        <v>36</v>
      </c>
    </row>
    <row r="1434" spans="1:5" x14ac:dyDescent="0.25">
      <c r="A1434" t="s">
        <v>299</v>
      </c>
      <c r="B1434" t="s">
        <v>91</v>
      </c>
      <c r="C1434" t="s">
        <v>10</v>
      </c>
      <c r="D1434">
        <v>46</v>
      </c>
      <c r="E1434">
        <v>46</v>
      </c>
    </row>
    <row r="1435" spans="1:5" x14ac:dyDescent="0.25">
      <c r="A1435" t="s">
        <v>299</v>
      </c>
      <c r="B1435" t="s">
        <v>91</v>
      </c>
      <c r="C1435" t="s">
        <v>11</v>
      </c>
      <c r="D1435">
        <v>31</v>
      </c>
      <c r="E1435">
        <v>36</v>
      </c>
    </row>
    <row r="1436" spans="1:5" x14ac:dyDescent="0.25">
      <c r="A1436" t="s">
        <v>299</v>
      </c>
      <c r="B1436" t="s">
        <v>91</v>
      </c>
      <c r="C1436" t="s">
        <v>12</v>
      </c>
      <c r="D1436">
        <v>29</v>
      </c>
      <c r="E1436">
        <v>34</v>
      </c>
    </row>
    <row r="1437" spans="1:5" x14ac:dyDescent="0.25">
      <c r="A1437" t="s">
        <v>299</v>
      </c>
      <c r="B1437" t="s">
        <v>91</v>
      </c>
      <c r="C1437" t="s">
        <v>13</v>
      </c>
      <c r="D1437">
        <v>28</v>
      </c>
      <c r="E1437">
        <v>34</v>
      </c>
    </row>
    <row r="1438" spans="1:5" x14ac:dyDescent="0.25">
      <c r="A1438" t="s">
        <v>299</v>
      </c>
      <c r="B1438" t="s">
        <v>91</v>
      </c>
      <c r="C1438" t="s">
        <v>14</v>
      </c>
      <c r="D1438">
        <v>26</v>
      </c>
      <c r="E1438">
        <v>30</v>
      </c>
    </row>
    <row r="1439" spans="1:5" x14ac:dyDescent="0.25">
      <c r="A1439" t="s">
        <v>299</v>
      </c>
      <c r="B1439" t="s">
        <v>91</v>
      </c>
      <c r="C1439" t="s">
        <v>15</v>
      </c>
      <c r="D1439">
        <v>21</v>
      </c>
      <c r="E1439">
        <v>24</v>
      </c>
    </row>
    <row r="1440" spans="1:5" x14ac:dyDescent="0.25">
      <c r="A1440" t="s">
        <v>299</v>
      </c>
      <c r="B1440" t="s">
        <v>91</v>
      </c>
      <c r="C1440" t="s">
        <v>16</v>
      </c>
      <c r="D1440">
        <v>17</v>
      </c>
      <c r="E1440">
        <v>19</v>
      </c>
    </row>
    <row r="1441" spans="1:5" x14ac:dyDescent="0.25">
      <c r="A1441" t="s">
        <v>299</v>
      </c>
      <c r="B1441" t="s">
        <v>91</v>
      </c>
      <c r="C1441" t="s">
        <v>17</v>
      </c>
      <c r="D1441">
        <v>13</v>
      </c>
      <c r="E1441">
        <v>14</v>
      </c>
    </row>
    <row r="1442" spans="1:5" x14ac:dyDescent="0.25">
      <c r="A1442" t="s">
        <v>299</v>
      </c>
      <c r="B1442" t="s">
        <v>91</v>
      </c>
      <c r="C1442" t="s">
        <v>18</v>
      </c>
      <c r="D1442">
        <v>9</v>
      </c>
      <c r="E1442">
        <v>9</v>
      </c>
    </row>
    <row r="1443" spans="1:5" x14ac:dyDescent="0.25">
      <c r="A1443" t="s">
        <v>299</v>
      </c>
      <c r="B1443" t="s">
        <v>91</v>
      </c>
      <c r="C1443" t="s">
        <v>19</v>
      </c>
      <c r="D1443">
        <v>6</v>
      </c>
      <c r="E1443">
        <v>6</v>
      </c>
    </row>
    <row r="1444" spans="1:5" x14ac:dyDescent="0.25">
      <c r="A1444" t="s">
        <v>299</v>
      </c>
      <c r="B1444" t="s">
        <v>91</v>
      </c>
      <c r="C1444" t="s">
        <v>20</v>
      </c>
      <c r="D1444">
        <v>3</v>
      </c>
      <c r="E1444">
        <v>4</v>
      </c>
    </row>
    <row r="1445" spans="1:5" x14ac:dyDescent="0.25">
      <c r="A1445" t="s">
        <v>299</v>
      </c>
      <c r="B1445" t="s">
        <v>91</v>
      </c>
      <c r="C1445" t="s">
        <v>21</v>
      </c>
      <c r="D1445">
        <v>3</v>
      </c>
      <c r="E1445">
        <v>3</v>
      </c>
    </row>
    <row r="1446" spans="1:5" x14ac:dyDescent="0.25">
      <c r="A1446" t="s">
        <v>299</v>
      </c>
      <c r="B1446" t="s">
        <v>92</v>
      </c>
      <c r="C1446" t="s">
        <v>300</v>
      </c>
      <c r="D1446">
        <v>126</v>
      </c>
      <c r="E1446">
        <v>113</v>
      </c>
    </row>
    <row r="1447" spans="1:5" x14ac:dyDescent="0.25">
      <c r="A1447" t="s">
        <v>299</v>
      </c>
      <c r="B1447" t="s">
        <v>92</v>
      </c>
      <c r="C1447" t="s">
        <v>4</v>
      </c>
      <c r="D1447">
        <v>519</v>
      </c>
      <c r="E1447">
        <v>468</v>
      </c>
    </row>
    <row r="1448" spans="1:5" x14ac:dyDescent="0.25">
      <c r="A1448" t="s">
        <v>299</v>
      </c>
      <c r="B1448" t="s">
        <v>92</v>
      </c>
      <c r="C1448" t="s">
        <v>5</v>
      </c>
      <c r="D1448">
        <v>659</v>
      </c>
      <c r="E1448">
        <v>579</v>
      </c>
    </row>
    <row r="1449" spans="1:5" x14ac:dyDescent="0.25">
      <c r="A1449" t="s">
        <v>299</v>
      </c>
      <c r="B1449" t="s">
        <v>92</v>
      </c>
      <c r="C1449" t="s">
        <v>6</v>
      </c>
      <c r="D1449">
        <v>623</v>
      </c>
      <c r="E1449">
        <v>555</v>
      </c>
    </row>
    <row r="1450" spans="1:5" x14ac:dyDescent="0.25">
      <c r="A1450" t="s">
        <v>299</v>
      </c>
      <c r="B1450" t="s">
        <v>92</v>
      </c>
      <c r="C1450" t="s">
        <v>7</v>
      </c>
      <c r="D1450">
        <v>526</v>
      </c>
      <c r="E1450">
        <v>483</v>
      </c>
    </row>
    <row r="1451" spans="1:5" x14ac:dyDescent="0.25">
      <c r="A1451" t="s">
        <v>299</v>
      </c>
      <c r="B1451" t="s">
        <v>92</v>
      </c>
      <c r="C1451" t="s">
        <v>8</v>
      </c>
      <c r="D1451">
        <v>496</v>
      </c>
      <c r="E1451">
        <v>471</v>
      </c>
    </row>
    <row r="1452" spans="1:5" x14ac:dyDescent="0.25">
      <c r="A1452" t="s">
        <v>299</v>
      </c>
      <c r="B1452" t="s">
        <v>92</v>
      </c>
      <c r="C1452" t="s">
        <v>9</v>
      </c>
      <c r="D1452">
        <v>493</v>
      </c>
      <c r="E1452">
        <v>504</v>
      </c>
    </row>
    <row r="1453" spans="1:5" x14ac:dyDescent="0.25">
      <c r="A1453" t="s">
        <v>299</v>
      </c>
      <c r="B1453" t="s">
        <v>92</v>
      </c>
      <c r="C1453" t="s">
        <v>10</v>
      </c>
      <c r="D1453">
        <v>510</v>
      </c>
      <c r="E1453">
        <v>531</v>
      </c>
    </row>
    <row r="1454" spans="1:5" x14ac:dyDescent="0.25">
      <c r="A1454" t="s">
        <v>299</v>
      </c>
      <c r="B1454" t="s">
        <v>92</v>
      </c>
      <c r="C1454" t="s">
        <v>11</v>
      </c>
      <c r="D1454">
        <v>441</v>
      </c>
      <c r="E1454">
        <v>498</v>
      </c>
    </row>
    <row r="1455" spans="1:5" x14ac:dyDescent="0.25">
      <c r="A1455" t="s">
        <v>299</v>
      </c>
      <c r="B1455" t="s">
        <v>92</v>
      </c>
      <c r="C1455" t="s">
        <v>12</v>
      </c>
      <c r="D1455">
        <v>402</v>
      </c>
      <c r="E1455">
        <v>480</v>
      </c>
    </row>
    <row r="1456" spans="1:5" x14ac:dyDescent="0.25">
      <c r="A1456" t="s">
        <v>299</v>
      </c>
      <c r="B1456" t="s">
        <v>92</v>
      </c>
      <c r="C1456" t="s">
        <v>13</v>
      </c>
      <c r="D1456">
        <v>399</v>
      </c>
      <c r="E1456">
        <v>471</v>
      </c>
    </row>
    <row r="1457" spans="1:5" x14ac:dyDescent="0.25">
      <c r="A1457" t="s">
        <v>299</v>
      </c>
      <c r="B1457" t="s">
        <v>92</v>
      </c>
      <c r="C1457" t="s">
        <v>14</v>
      </c>
      <c r="D1457">
        <v>366</v>
      </c>
      <c r="E1457">
        <v>418</v>
      </c>
    </row>
    <row r="1458" spans="1:5" x14ac:dyDescent="0.25">
      <c r="A1458" t="s">
        <v>299</v>
      </c>
      <c r="B1458" t="s">
        <v>92</v>
      </c>
      <c r="C1458" t="s">
        <v>15</v>
      </c>
      <c r="D1458">
        <v>301</v>
      </c>
      <c r="E1458">
        <v>334</v>
      </c>
    </row>
    <row r="1459" spans="1:5" x14ac:dyDescent="0.25">
      <c r="A1459" t="s">
        <v>299</v>
      </c>
      <c r="B1459" t="s">
        <v>92</v>
      </c>
      <c r="C1459" t="s">
        <v>16</v>
      </c>
      <c r="D1459">
        <v>246</v>
      </c>
      <c r="E1459">
        <v>271</v>
      </c>
    </row>
    <row r="1460" spans="1:5" x14ac:dyDescent="0.25">
      <c r="A1460" t="s">
        <v>299</v>
      </c>
      <c r="B1460" t="s">
        <v>92</v>
      </c>
      <c r="C1460" t="s">
        <v>17</v>
      </c>
      <c r="D1460">
        <v>188</v>
      </c>
      <c r="E1460">
        <v>200</v>
      </c>
    </row>
    <row r="1461" spans="1:5" x14ac:dyDescent="0.25">
      <c r="A1461" t="s">
        <v>299</v>
      </c>
      <c r="B1461" t="s">
        <v>92</v>
      </c>
      <c r="C1461" t="s">
        <v>18</v>
      </c>
      <c r="D1461">
        <v>129</v>
      </c>
      <c r="E1461">
        <v>137</v>
      </c>
    </row>
    <row r="1462" spans="1:5" x14ac:dyDescent="0.25">
      <c r="A1462" t="s">
        <v>299</v>
      </c>
      <c r="B1462" t="s">
        <v>92</v>
      </c>
      <c r="C1462" t="s">
        <v>19</v>
      </c>
      <c r="D1462">
        <v>90</v>
      </c>
      <c r="E1462">
        <v>95</v>
      </c>
    </row>
    <row r="1463" spans="1:5" x14ac:dyDescent="0.25">
      <c r="A1463" t="s">
        <v>299</v>
      </c>
      <c r="B1463" t="s">
        <v>92</v>
      </c>
      <c r="C1463" t="s">
        <v>20</v>
      </c>
      <c r="D1463">
        <v>55</v>
      </c>
      <c r="E1463">
        <v>62</v>
      </c>
    </row>
    <row r="1464" spans="1:5" x14ac:dyDescent="0.25">
      <c r="A1464" t="s">
        <v>299</v>
      </c>
      <c r="B1464" t="s">
        <v>92</v>
      </c>
      <c r="C1464" t="s">
        <v>21</v>
      </c>
      <c r="D1464">
        <v>42</v>
      </c>
      <c r="E1464">
        <v>47</v>
      </c>
    </row>
    <row r="1465" spans="1:5" x14ac:dyDescent="0.25">
      <c r="A1465" t="s">
        <v>299</v>
      </c>
      <c r="B1465" t="s">
        <v>93</v>
      </c>
      <c r="C1465" t="s">
        <v>300</v>
      </c>
      <c r="D1465">
        <v>304</v>
      </c>
      <c r="E1465">
        <v>272</v>
      </c>
    </row>
    <row r="1466" spans="1:5" x14ac:dyDescent="0.25">
      <c r="A1466" t="s">
        <v>299</v>
      </c>
      <c r="B1466" t="s">
        <v>93</v>
      </c>
      <c r="C1466" t="s">
        <v>4</v>
      </c>
      <c r="D1466">
        <v>1247</v>
      </c>
      <c r="E1466">
        <v>1126</v>
      </c>
    </row>
    <row r="1467" spans="1:5" x14ac:dyDescent="0.25">
      <c r="A1467" t="s">
        <v>299</v>
      </c>
      <c r="B1467" t="s">
        <v>93</v>
      </c>
      <c r="C1467" t="s">
        <v>5</v>
      </c>
      <c r="D1467">
        <v>1583</v>
      </c>
      <c r="E1467">
        <v>1391</v>
      </c>
    </row>
    <row r="1468" spans="1:5" x14ac:dyDescent="0.25">
      <c r="A1468" t="s">
        <v>299</v>
      </c>
      <c r="B1468" t="s">
        <v>93</v>
      </c>
      <c r="C1468" t="s">
        <v>6</v>
      </c>
      <c r="D1468">
        <v>1497</v>
      </c>
      <c r="E1468">
        <v>1334</v>
      </c>
    </row>
    <row r="1469" spans="1:5" x14ac:dyDescent="0.25">
      <c r="A1469" t="s">
        <v>299</v>
      </c>
      <c r="B1469" t="s">
        <v>93</v>
      </c>
      <c r="C1469" t="s">
        <v>7</v>
      </c>
      <c r="D1469">
        <v>1263</v>
      </c>
      <c r="E1469">
        <v>1162</v>
      </c>
    </row>
    <row r="1470" spans="1:5" x14ac:dyDescent="0.25">
      <c r="A1470" t="s">
        <v>299</v>
      </c>
      <c r="B1470" t="s">
        <v>93</v>
      </c>
      <c r="C1470" t="s">
        <v>8</v>
      </c>
      <c r="D1470">
        <v>1193</v>
      </c>
      <c r="E1470">
        <v>1133</v>
      </c>
    </row>
    <row r="1471" spans="1:5" x14ac:dyDescent="0.25">
      <c r="A1471" t="s">
        <v>299</v>
      </c>
      <c r="B1471" t="s">
        <v>93</v>
      </c>
      <c r="C1471" t="s">
        <v>9</v>
      </c>
      <c r="D1471">
        <v>1185</v>
      </c>
      <c r="E1471">
        <v>1212</v>
      </c>
    </row>
    <row r="1472" spans="1:5" x14ac:dyDescent="0.25">
      <c r="A1472" t="s">
        <v>299</v>
      </c>
      <c r="B1472" t="s">
        <v>93</v>
      </c>
      <c r="C1472" t="s">
        <v>10</v>
      </c>
      <c r="D1472">
        <v>1209</v>
      </c>
      <c r="E1472">
        <v>1258</v>
      </c>
    </row>
    <row r="1473" spans="1:5" x14ac:dyDescent="0.25">
      <c r="A1473" t="s">
        <v>299</v>
      </c>
      <c r="B1473" t="s">
        <v>93</v>
      </c>
      <c r="C1473" t="s">
        <v>11</v>
      </c>
      <c r="D1473">
        <v>1060</v>
      </c>
      <c r="E1473">
        <v>1198</v>
      </c>
    </row>
    <row r="1474" spans="1:5" x14ac:dyDescent="0.25">
      <c r="A1474" t="s">
        <v>299</v>
      </c>
      <c r="B1474" t="s">
        <v>93</v>
      </c>
      <c r="C1474" t="s">
        <v>12</v>
      </c>
      <c r="D1474">
        <v>967</v>
      </c>
      <c r="E1474">
        <v>1154</v>
      </c>
    </row>
    <row r="1475" spans="1:5" x14ac:dyDescent="0.25">
      <c r="A1475" t="s">
        <v>299</v>
      </c>
      <c r="B1475" t="s">
        <v>93</v>
      </c>
      <c r="C1475" t="s">
        <v>13</v>
      </c>
      <c r="D1475">
        <v>959</v>
      </c>
      <c r="E1475">
        <v>1133</v>
      </c>
    </row>
    <row r="1476" spans="1:5" x14ac:dyDescent="0.25">
      <c r="A1476" t="s">
        <v>299</v>
      </c>
      <c r="B1476" t="s">
        <v>93</v>
      </c>
      <c r="C1476" t="s">
        <v>14</v>
      </c>
      <c r="D1476">
        <v>881</v>
      </c>
      <c r="E1476">
        <v>1004</v>
      </c>
    </row>
    <row r="1477" spans="1:5" x14ac:dyDescent="0.25">
      <c r="A1477" t="s">
        <v>299</v>
      </c>
      <c r="B1477" t="s">
        <v>93</v>
      </c>
      <c r="C1477" t="s">
        <v>15</v>
      </c>
      <c r="D1477">
        <v>725</v>
      </c>
      <c r="E1477">
        <v>803</v>
      </c>
    </row>
    <row r="1478" spans="1:5" x14ac:dyDescent="0.25">
      <c r="A1478" t="s">
        <v>299</v>
      </c>
      <c r="B1478" t="s">
        <v>93</v>
      </c>
      <c r="C1478" t="s">
        <v>16</v>
      </c>
      <c r="D1478">
        <v>592</v>
      </c>
      <c r="E1478">
        <v>652</v>
      </c>
    </row>
    <row r="1479" spans="1:5" x14ac:dyDescent="0.25">
      <c r="A1479" t="s">
        <v>299</v>
      </c>
      <c r="B1479" t="s">
        <v>93</v>
      </c>
      <c r="C1479" t="s">
        <v>17</v>
      </c>
      <c r="D1479">
        <v>452</v>
      </c>
      <c r="E1479">
        <v>480</v>
      </c>
    </row>
    <row r="1480" spans="1:5" x14ac:dyDescent="0.25">
      <c r="A1480" t="s">
        <v>299</v>
      </c>
      <c r="B1480" t="s">
        <v>93</v>
      </c>
      <c r="C1480" t="s">
        <v>18</v>
      </c>
      <c r="D1480">
        <v>311</v>
      </c>
      <c r="E1480">
        <v>329</v>
      </c>
    </row>
    <row r="1481" spans="1:5" x14ac:dyDescent="0.25">
      <c r="A1481" t="s">
        <v>299</v>
      </c>
      <c r="B1481" t="s">
        <v>93</v>
      </c>
      <c r="C1481" t="s">
        <v>19</v>
      </c>
      <c r="D1481">
        <v>218</v>
      </c>
      <c r="E1481">
        <v>229</v>
      </c>
    </row>
    <row r="1482" spans="1:5" x14ac:dyDescent="0.25">
      <c r="A1482" t="s">
        <v>299</v>
      </c>
      <c r="B1482" t="s">
        <v>93</v>
      </c>
      <c r="C1482" t="s">
        <v>20</v>
      </c>
      <c r="D1482">
        <v>132</v>
      </c>
      <c r="E1482">
        <v>150</v>
      </c>
    </row>
    <row r="1483" spans="1:5" x14ac:dyDescent="0.25">
      <c r="A1483" t="s">
        <v>299</v>
      </c>
      <c r="B1483" t="s">
        <v>93</v>
      </c>
      <c r="C1483" t="s">
        <v>21</v>
      </c>
      <c r="D1483">
        <v>101</v>
      </c>
      <c r="E1483">
        <v>114</v>
      </c>
    </row>
    <row r="1484" spans="1:5" x14ac:dyDescent="0.25">
      <c r="A1484" t="s">
        <v>299</v>
      </c>
      <c r="B1484" t="s">
        <v>94</v>
      </c>
      <c r="C1484" t="s">
        <v>300</v>
      </c>
      <c r="D1484">
        <v>60</v>
      </c>
      <c r="E1484">
        <v>54</v>
      </c>
    </row>
    <row r="1485" spans="1:5" x14ac:dyDescent="0.25">
      <c r="A1485" t="s">
        <v>299</v>
      </c>
      <c r="B1485" t="s">
        <v>94</v>
      </c>
      <c r="C1485" t="s">
        <v>4</v>
      </c>
      <c r="D1485">
        <v>249</v>
      </c>
      <c r="E1485">
        <v>225</v>
      </c>
    </row>
    <row r="1486" spans="1:5" x14ac:dyDescent="0.25">
      <c r="A1486" t="s">
        <v>299</v>
      </c>
      <c r="B1486" t="s">
        <v>94</v>
      </c>
      <c r="C1486" t="s">
        <v>5</v>
      </c>
      <c r="D1486">
        <v>316</v>
      </c>
      <c r="E1486">
        <v>278</v>
      </c>
    </row>
    <row r="1487" spans="1:5" x14ac:dyDescent="0.25">
      <c r="A1487" t="s">
        <v>299</v>
      </c>
      <c r="B1487" t="s">
        <v>94</v>
      </c>
      <c r="C1487" t="s">
        <v>6</v>
      </c>
      <c r="D1487">
        <v>299</v>
      </c>
      <c r="E1487">
        <v>266</v>
      </c>
    </row>
    <row r="1488" spans="1:5" x14ac:dyDescent="0.25">
      <c r="A1488" t="s">
        <v>299</v>
      </c>
      <c r="B1488" t="s">
        <v>94</v>
      </c>
      <c r="C1488" t="s">
        <v>7</v>
      </c>
      <c r="D1488">
        <v>252</v>
      </c>
      <c r="E1488">
        <v>232</v>
      </c>
    </row>
    <row r="1489" spans="1:5" x14ac:dyDescent="0.25">
      <c r="A1489" t="s">
        <v>299</v>
      </c>
      <c r="B1489" t="s">
        <v>94</v>
      </c>
      <c r="C1489" t="s">
        <v>8</v>
      </c>
      <c r="D1489">
        <v>238</v>
      </c>
      <c r="E1489">
        <v>226</v>
      </c>
    </row>
    <row r="1490" spans="1:5" x14ac:dyDescent="0.25">
      <c r="A1490" t="s">
        <v>299</v>
      </c>
      <c r="B1490" t="s">
        <v>94</v>
      </c>
      <c r="C1490" t="s">
        <v>9</v>
      </c>
      <c r="D1490">
        <v>237</v>
      </c>
      <c r="E1490">
        <v>242</v>
      </c>
    </row>
    <row r="1491" spans="1:5" x14ac:dyDescent="0.25">
      <c r="A1491" t="s">
        <v>299</v>
      </c>
      <c r="B1491" t="s">
        <v>94</v>
      </c>
      <c r="C1491" t="s">
        <v>10</v>
      </c>
      <c r="D1491">
        <v>248</v>
      </c>
      <c r="E1491">
        <v>260</v>
      </c>
    </row>
    <row r="1492" spans="1:5" x14ac:dyDescent="0.25">
      <c r="A1492" t="s">
        <v>299</v>
      </c>
      <c r="B1492" t="s">
        <v>94</v>
      </c>
      <c r="C1492" t="s">
        <v>11</v>
      </c>
      <c r="D1492">
        <v>212</v>
      </c>
      <c r="E1492">
        <v>239</v>
      </c>
    </row>
    <row r="1493" spans="1:5" x14ac:dyDescent="0.25">
      <c r="A1493" t="s">
        <v>299</v>
      </c>
      <c r="B1493" t="s">
        <v>94</v>
      </c>
      <c r="C1493" t="s">
        <v>12</v>
      </c>
      <c r="D1493">
        <v>193</v>
      </c>
      <c r="E1493">
        <v>230</v>
      </c>
    </row>
    <row r="1494" spans="1:5" x14ac:dyDescent="0.25">
      <c r="A1494" t="s">
        <v>299</v>
      </c>
      <c r="B1494" t="s">
        <v>94</v>
      </c>
      <c r="C1494" t="s">
        <v>13</v>
      </c>
      <c r="D1494">
        <v>191</v>
      </c>
      <c r="E1494">
        <v>226</v>
      </c>
    </row>
    <row r="1495" spans="1:5" x14ac:dyDescent="0.25">
      <c r="A1495" t="s">
        <v>299</v>
      </c>
      <c r="B1495" t="s">
        <v>94</v>
      </c>
      <c r="C1495" t="s">
        <v>14</v>
      </c>
      <c r="D1495">
        <v>176</v>
      </c>
      <c r="E1495">
        <v>200</v>
      </c>
    </row>
    <row r="1496" spans="1:5" x14ac:dyDescent="0.25">
      <c r="A1496" t="s">
        <v>299</v>
      </c>
      <c r="B1496" t="s">
        <v>94</v>
      </c>
      <c r="C1496" t="s">
        <v>15</v>
      </c>
      <c r="D1496">
        <v>145</v>
      </c>
      <c r="E1496">
        <v>160</v>
      </c>
    </row>
    <row r="1497" spans="1:5" x14ac:dyDescent="0.25">
      <c r="A1497" t="s">
        <v>299</v>
      </c>
      <c r="B1497" t="s">
        <v>94</v>
      </c>
      <c r="C1497" t="s">
        <v>16</v>
      </c>
      <c r="D1497">
        <v>118</v>
      </c>
      <c r="E1497">
        <v>130</v>
      </c>
    </row>
    <row r="1498" spans="1:5" x14ac:dyDescent="0.25">
      <c r="A1498" t="s">
        <v>299</v>
      </c>
      <c r="B1498" t="s">
        <v>94</v>
      </c>
      <c r="C1498" t="s">
        <v>17</v>
      </c>
      <c r="D1498">
        <v>90</v>
      </c>
      <c r="E1498">
        <v>96</v>
      </c>
    </row>
    <row r="1499" spans="1:5" x14ac:dyDescent="0.25">
      <c r="A1499" t="s">
        <v>299</v>
      </c>
      <c r="B1499" t="s">
        <v>94</v>
      </c>
      <c r="C1499" t="s">
        <v>18</v>
      </c>
      <c r="D1499">
        <v>62</v>
      </c>
      <c r="E1499">
        <v>65</v>
      </c>
    </row>
    <row r="1500" spans="1:5" x14ac:dyDescent="0.25">
      <c r="A1500" t="s">
        <v>299</v>
      </c>
      <c r="B1500" t="s">
        <v>94</v>
      </c>
      <c r="C1500" t="s">
        <v>19</v>
      </c>
      <c r="D1500">
        <v>43</v>
      </c>
      <c r="E1500">
        <v>45</v>
      </c>
    </row>
    <row r="1501" spans="1:5" x14ac:dyDescent="0.25">
      <c r="A1501" t="s">
        <v>299</v>
      </c>
      <c r="B1501" t="s">
        <v>94</v>
      </c>
      <c r="C1501" t="s">
        <v>20</v>
      </c>
      <c r="D1501">
        <v>26</v>
      </c>
      <c r="E1501">
        <v>30</v>
      </c>
    </row>
    <row r="1502" spans="1:5" x14ac:dyDescent="0.25">
      <c r="A1502" t="s">
        <v>299</v>
      </c>
      <c r="B1502" t="s">
        <v>94</v>
      </c>
      <c r="C1502" t="s">
        <v>21</v>
      </c>
      <c r="D1502">
        <v>20</v>
      </c>
      <c r="E1502">
        <v>22</v>
      </c>
    </row>
    <row r="1503" spans="1:5" x14ac:dyDescent="0.25">
      <c r="A1503" t="s">
        <v>299</v>
      </c>
      <c r="B1503" t="s">
        <v>95</v>
      </c>
      <c r="C1503" t="s">
        <v>300</v>
      </c>
      <c r="D1503">
        <v>28</v>
      </c>
      <c r="E1503">
        <v>25</v>
      </c>
    </row>
    <row r="1504" spans="1:5" x14ac:dyDescent="0.25">
      <c r="A1504" t="s">
        <v>299</v>
      </c>
      <c r="B1504" t="s">
        <v>95</v>
      </c>
      <c r="C1504" t="s">
        <v>4</v>
      </c>
      <c r="D1504">
        <v>116</v>
      </c>
      <c r="E1504">
        <v>104</v>
      </c>
    </row>
    <row r="1505" spans="1:5" x14ac:dyDescent="0.25">
      <c r="A1505" t="s">
        <v>299</v>
      </c>
      <c r="B1505" t="s">
        <v>95</v>
      </c>
      <c r="C1505" t="s">
        <v>5</v>
      </c>
      <c r="D1505">
        <v>147</v>
      </c>
      <c r="E1505">
        <v>129</v>
      </c>
    </row>
    <row r="1506" spans="1:5" x14ac:dyDescent="0.25">
      <c r="A1506" t="s">
        <v>299</v>
      </c>
      <c r="B1506" t="s">
        <v>95</v>
      </c>
      <c r="C1506" t="s">
        <v>6</v>
      </c>
      <c r="D1506">
        <v>139</v>
      </c>
      <c r="E1506">
        <v>123</v>
      </c>
    </row>
    <row r="1507" spans="1:5" x14ac:dyDescent="0.25">
      <c r="A1507" t="s">
        <v>299</v>
      </c>
      <c r="B1507" t="s">
        <v>95</v>
      </c>
      <c r="C1507" t="s">
        <v>7</v>
      </c>
      <c r="D1507">
        <v>117</v>
      </c>
      <c r="E1507">
        <v>107</v>
      </c>
    </row>
    <row r="1508" spans="1:5" x14ac:dyDescent="0.25">
      <c r="A1508" t="s">
        <v>299</v>
      </c>
      <c r="B1508" t="s">
        <v>95</v>
      </c>
      <c r="C1508" t="s">
        <v>8</v>
      </c>
      <c r="D1508">
        <v>110</v>
      </c>
      <c r="E1508">
        <v>105</v>
      </c>
    </row>
    <row r="1509" spans="1:5" x14ac:dyDescent="0.25">
      <c r="A1509" t="s">
        <v>299</v>
      </c>
      <c r="B1509" t="s">
        <v>95</v>
      </c>
      <c r="C1509" t="s">
        <v>9</v>
      </c>
      <c r="D1509">
        <v>110</v>
      </c>
      <c r="E1509">
        <v>112</v>
      </c>
    </row>
    <row r="1510" spans="1:5" x14ac:dyDescent="0.25">
      <c r="A1510" t="s">
        <v>299</v>
      </c>
      <c r="B1510" t="s">
        <v>95</v>
      </c>
      <c r="C1510" t="s">
        <v>10</v>
      </c>
      <c r="D1510">
        <v>119</v>
      </c>
      <c r="E1510">
        <v>126</v>
      </c>
    </row>
    <row r="1511" spans="1:5" x14ac:dyDescent="0.25">
      <c r="A1511" t="s">
        <v>299</v>
      </c>
      <c r="B1511" t="s">
        <v>95</v>
      </c>
      <c r="C1511" t="s">
        <v>11</v>
      </c>
      <c r="D1511">
        <v>98</v>
      </c>
      <c r="E1511">
        <v>111</v>
      </c>
    </row>
    <row r="1512" spans="1:5" x14ac:dyDescent="0.25">
      <c r="A1512" t="s">
        <v>299</v>
      </c>
      <c r="B1512" t="s">
        <v>95</v>
      </c>
      <c r="C1512" t="s">
        <v>12</v>
      </c>
      <c r="D1512">
        <v>89</v>
      </c>
      <c r="E1512">
        <v>107</v>
      </c>
    </row>
    <row r="1513" spans="1:5" x14ac:dyDescent="0.25">
      <c r="A1513" t="s">
        <v>299</v>
      </c>
      <c r="B1513" t="s">
        <v>95</v>
      </c>
      <c r="C1513" t="s">
        <v>13</v>
      </c>
      <c r="D1513">
        <v>89</v>
      </c>
      <c r="E1513">
        <v>105</v>
      </c>
    </row>
    <row r="1514" spans="1:5" x14ac:dyDescent="0.25">
      <c r="A1514" t="s">
        <v>299</v>
      </c>
      <c r="B1514" t="s">
        <v>95</v>
      </c>
      <c r="C1514" t="s">
        <v>14</v>
      </c>
      <c r="D1514">
        <v>81</v>
      </c>
      <c r="E1514">
        <v>93</v>
      </c>
    </row>
    <row r="1515" spans="1:5" x14ac:dyDescent="0.25">
      <c r="A1515" t="s">
        <v>299</v>
      </c>
      <c r="B1515" t="s">
        <v>95</v>
      </c>
      <c r="C1515" t="s">
        <v>15</v>
      </c>
      <c r="D1515">
        <v>67</v>
      </c>
      <c r="E1515">
        <v>74</v>
      </c>
    </row>
    <row r="1516" spans="1:5" x14ac:dyDescent="0.25">
      <c r="A1516" t="s">
        <v>299</v>
      </c>
      <c r="B1516" t="s">
        <v>95</v>
      </c>
      <c r="C1516" t="s">
        <v>16</v>
      </c>
      <c r="D1516">
        <v>55</v>
      </c>
      <c r="E1516">
        <v>60</v>
      </c>
    </row>
    <row r="1517" spans="1:5" x14ac:dyDescent="0.25">
      <c r="A1517" t="s">
        <v>299</v>
      </c>
      <c r="B1517" t="s">
        <v>95</v>
      </c>
      <c r="C1517" t="s">
        <v>17</v>
      </c>
      <c r="D1517">
        <v>42</v>
      </c>
      <c r="E1517">
        <v>44</v>
      </c>
    </row>
    <row r="1518" spans="1:5" x14ac:dyDescent="0.25">
      <c r="A1518" t="s">
        <v>299</v>
      </c>
      <c r="B1518" t="s">
        <v>95</v>
      </c>
      <c r="C1518" t="s">
        <v>18</v>
      </c>
      <c r="D1518">
        <v>29</v>
      </c>
      <c r="E1518">
        <v>30</v>
      </c>
    </row>
    <row r="1519" spans="1:5" x14ac:dyDescent="0.25">
      <c r="A1519" t="s">
        <v>299</v>
      </c>
      <c r="B1519" t="s">
        <v>95</v>
      </c>
      <c r="C1519" t="s">
        <v>19</v>
      </c>
      <c r="D1519">
        <v>20</v>
      </c>
      <c r="E1519">
        <v>21</v>
      </c>
    </row>
    <row r="1520" spans="1:5" x14ac:dyDescent="0.25">
      <c r="A1520" t="s">
        <v>299</v>
      </c>
      <c r="B1520" t="s">
        <v>95</v>
      </c>
      <c r="C1520" t="s">
        <v>20</v>
      </c>
      <c r="D1520">
        <v>12</v>
      </c>
      <c r="E1520">
        <v>13</v>
      </c>
    </row>
    <row r="1521" spans="1:5" x14ac:dyDescent="0.25">
      <c r="A1521" t="s">
        <v>299</v>
      </c>
      <c r="B1521" t="s">
        <v>95</v>
      </c>
      <c r="C1521" t="s">
        <v>21</v>
      </c>
      <c r="D1521">
        <v>9</v>
      </c>
      <c r="E1521">
        <v>10</v>
      </c>
    </row>
    <row r="1522" spans="1:5" x14ac:dyDescent="0.25">
      <c r="A1522" t="s">
        <v>299</v>
      </c>
      <c r="B1522" t="s">
        <v>96</v>
      </c>
      <c r="C1522" t="s">
        <v>300</v>
      </c>
      <c r="D1522">
        <v>73</v>
      </c>
      <c r="E1522">
        <v>65</v>
      </c>
    </row>
    <row r="1523" spans="1:5" x14ac:dyDescent="0.25">
      <c r="A1523" t="s">
        <v>299</v>
      </c>
      <c r="B1523" t="s">
        <v>96</v>
      </c>
      <c r="C1523" t="s">
        <v>4</v>
      </c>
      <c r="D1523">
        <v>301</v>
      </c>
      <c r="E1523">
        <v>272</v>
      </c>
    </row>
    <row r="1524" spans="1:5" x14ac:dyDescent="0.25">
      <c r="A1524" t="s">
        <v>299</v>
      </c>
      <c r="B1524" t="s">
        <v>96</v>
      </c>
      <c r="C1524" t="s">
        <v>5</v>
      </c>
      <c r="D1524">
        <v>382</v>
      </c>
      <c r="E1524">
        <v>336</v>
      </c>
    </row>
    <row r="1525" spans="1:5" x14ac:dyDescent="0.25">
      <c r="A1525" t="s">
        <v>299</v>
      </c>
      <c r="B1525" t="s">
        <v>96</v>
      </c>
      <c r="C1525" t="s">
        <v>6</v>
      </c>
      <c r="D1525">
        <v>362</v>
      </c>
      <c r="E1525">
        <v>322</v>
      </c>
    </row>
    <row r="1526" spans="1:5" x14ac:dyDescent="0.25">
      <c r="A1526" t="s">
        <v>299</v>
      </c>
      <c r="B1526" t="s">
        <v>96</v>
      </c>
      <c r="C1526" t="s">
        <v>7</v>
      </c>
      <c r="D1526">
        <v>305</v>
      </c>
      <c r="E1526">
        <v>280</v>
      </c>
    </row>
    <row r="1527" spans="1:5" x14ac:dyDescent="0.25">
      <c r="A1527" t="s">
        <v>299</v>
      </c>
      <c r="B1527" t="s">
        <v>96</v>
      </c>
      <c r="C1527" t="s">
        <v>8</v>
      </c>
      <c r="D1527">
        <v>288</v>
      </c>
      <c r="E1527">
        <v>274</v>
      </c>
    </row>
    <row r="1528" spans="1:5" x14ac:dyDescent="0.25">
      <c r="A1528" t="s">
        <v>299</v>
      </c>
      <c r="B1528" t="s">
        <v>96</v>
      </c>
      <c r="C1528" t="s">
        <v>9</v>
      </c>
      <c r="D1528">
        <v>286</v>
      </c>
      <c r="E1528">
        <v>293</v>
      </c>
    </row>
    <row r="1529" spans="1:5" x14ac:dyDescent="0.25">
      <c r="A1529" t="s">
        <v>299</v>
      </c>
      <c r="B1529" t="s">
        <v>96</v>
      </c>
      <c r="C1529" t="s">
        <v>10</v>
      </c>
      <c r="D1529">
        <v>299</v>
      </c>
      <c r="E1529">
        <v>311</v>
      </c>
    </row>
    <row r="1530" spans="1:5" x14ac:dyDescent="0.25">
      <c r="A1530" t="s">
        <v>299</v>
      </c>
      <c r="B1530" t="s">
        <v>96</v>
      </c>
      <c r="C1530" t="s">
        <v>11</v>
      </c>
      <c r="D1530">
        <v>256</v>
      </c>
      <c r="E1530">
        <v>289</v>
      </c>
    </row>
    <row r="1531" spans="1:5" x14ac:dyDescent="0.25">
      <c r="A1531" t="s">
        <v>299</v>
      </c>
      <c r="B1531" t="s">
        <v>96</v>
      </c>
      <c r="C1531" t="s">
        <v>12</v>
      </c>
      <c r="D1531">
        <v>233</v>
      </c>
      <c r="E1531">
        <v>279</v>
      </c>
    </row>
    <row r="1532" spans="1:5" x14ac:dyDescent="0.25">
      <c r="A1532" t="s">
        <v>299</v>
      </c>
      <c r="B1532" t="s">
        <v>96</v>
      </c>
      <c r="C1532" t="s">
        <v>13</v>
      </c>
      <c r="D1532">
        <v>231</v>
      </c>
      <c r="E1532">
        <v>274</v>
      </c>
    </row>
    <row r="1533" spans="1:5" x14ac:dyDescent="0.25">
      <c r="A1533" t="s">
        <v>299</v>
      </c>
      <c r="B1533" t="s">
        <v>96</v>
      </c>
      <c r="C1533" t="s">
        <v>14</v>
      </c>
      <c r="D1533">
        <v>213</v>
      </c>
      <c r="E1533">
        <v>242</v>
      </c>
    </row>
    <row r="1534" spans="1:5" x14ac:dyDescent="0.25">
      <c r="A1534" t="s">
        <v>299</v>
      </c>
      <c r="B1534" t="s">
        <v>96</v>
      </c>
      <c r="C1534" t="s">
        <v>15</v>
      </c>
      <c r="D1534">
        <v>175</v>
      </c>
      <c r="E1534">
        <v>194</v>
      </c>
    </row>
    <row r="1535" spans="1:5" x14ac:dyDescent="0.25">
      <c r="A1535" t="s">
        <v>299</v>
      </c>
      <c r="B1535" t="s">
        <v>96</v>
      </c>
      <c r="C1535" t="s">
        <v>16</v>
      </c>
      <c r="D1535">
        <v>143</v>
      </c>
      <c r="E1535">
        <v>157</v>
      </c>
    </row>
    <row r="1536" spans="1:5" x14ac:dyDescent="0.25">
      <c r="A1536" t="s">
        <v>299</v>
      </c>
      <c r="B1536" t="s">
        <v>96</v>
      </c>
      <c r="C1536" t="s">
        <v>17</v>
      </c>
      <c r="D1536">
        <v>109</v>
      </c>
      <c r="E1536">
        <v>116</v>
      </c>
    </row>
    <row r="1537" spans="1:5" x14ac:dyDescent="0.25">
      <c r="A1537" t="s">
        <v>299</v>
      </c>
      <c r="B1537" t="s">
        <v>96</v>
      </c>
      <c r="C1537" t="s">
        <v>18</v>
      </c>
      <c r="D1537">
        <v>75</v>
      </c>
      <c r="E1537">
        <v>79</v>
      </c>
    </row>
    <row r="1538" spans="1:5" x14ac:dyDescent="0.25">
      <c r="A1538" t="s">
        <v>299</v>
      </c>
      <c r="B1538" t="s">
        <v>96</v>
      </c>
      <c r="C1538" t="s">
        <v>19</v>
      </c>
      <c r="D1538">
        <v>52</v>
      </c>
      <c r="E1538">
        <v>55</v>
      </c>
    </row>
    <row r="1539" spans="1:5" x14ac:dyDescent="0.25">
      <c r="A1539" t="s">
        <v>299</v>
      </c>
      <c r="B1539" t="s">
        <v>96</v>
      </c>
      <c r="C1539" t="s">
        <v>20</v>
      </c>
      <c r="D1539">
        <v>32</v>
      </c>
      <c r="E1539">
        <v>36</v>
      </c>
    </row>
    <row r="1540" spans="1:5" x14ac:dyDescent="0.25">
      <c r="A1540" t="s">
        <v>299</v>
      </c>
      <c r="B1540" t="s">
        <v>96</v>
      </c>
      <c r="C1540" t="s">
        <v>21</v>
      </c>
      <c r="D1540">
        <v>24</v>
      </c>
      <c r="E1540">
        <v>27</v>
      </c>
    </row>
    <row r="1541" spans="1:5" x14ac:dyDescent="0.25">
      <c r="A1541" t="s">
        <v>299</v>
      </c>
      <c r="B1541" t="s">
        <v>97</v>
      </c>
      <c r="C1541" t="s">
        <v>300</v>
      </c>
      <c r="D1541">
        <v>117</v>
      </c>
      <c r="E1541">
        <v>105</v>
      </c>
    </row>
    <row r="1542" spans="1:5" x14ac:dyDescent="0.25">
      <c r="A1542" t="s">
        <v>299</v>
      </c>
      <c r="B1542" t="s">
        <v>97</v>
      </c>
      <c r="C1542" t="s">
        <v>4</v>
      </c>
      <c r="D1542">
        <v>484</v>
      </c>
      <c r="E1542">
        <v>436</v>
      </c>
    </row>
    <row r="1543" spans="1:5" x14ac:dyDescent="0.25">
      <c r="A1543" t="s">
        <v>299</v>
      </c>
      <c r="B1543" t="s">
        <v>97</v>
      </c>
      <c r="C1543" t="s">
        <v>5</v>
      </c>
      <c r="D1543">
        <v>614</v>
      </c>
      <c r="E1543">
        <v>539</v>
      </c>
    </row>
    <row r="1544" spans="1:5" x14ac:dyDescent="0.25">
      <c r="A1544" t="s">
        <v>299</v>
      </c>
      <c r="B1544" t="s">
        <v>97</v>
      </c>
      <c r="C1544" t="s">
        <v>6</v>
      </c>
      <c r="D1544">
        <v>580</v>
      </c>
      <c r="E1544">
        <v>517</v>
      </c>
    </row>
    <row r="1545" spans="1:5" x14ac:dyDescent="0.25">
      <c r="A1545" t="s">
        <v>299</v>
      </c>
      <c r="B1545" t="s">
        <v>97</v>
      </c>
      <c r="C1545" t="s">
        <v>7</v>
      </c>
      <c r="D1545">
        <v>490</v>
      </c>
      <c r="E1545">
        <v>450</v>
      </c>
    </row>
    <row r="1546" spans="1:5" x14ac:dyDescent="0.25">
      <c r="A1546" t="s">
        <v>299</v>
      </c>
      <c r="B1546" t="s">
        <v>97</v>
      </c>
      <c r="C1546" t="s">
        <v>8</v>
      </c>
      <c r="D1546">
        <v>462</v>
      </c>
      <c r="E1546">
        <v>439</v>
      </c>
    </row>
    <row r="1547" spans="1:5" x14ac:dyDescent="0.25">
      <c r="A1547" t="s">
        <v>299</v>
      </c>
      <c r="B1547" t="s">
        <v>97</v>
      </c>
      <c r="C1547" t="s">
        <v>9</v>
      </c>
      <c r="D1547">
        <v>459</v>
      </c>
      <c r="E1547">
        <v>470</v>
      </c>
    </row>
    <row r="1548" spans="1:5" x14ac:dyDescent="0.25">
      <c r="A1548" t="s">
        <v>299</v>
      </c>
      <c r="B1548" t="s">
        <v>97</v>
      </c>
      <c r="C1548" t="s">
        <v>10</v>
      </c>
      <c r="D1548">
        <v>475</v>
      </c>
      <c r="E1548">
        <v>494</v>
      </c>
    </row>
    <row r="1549" spans="1:5" x14ac:dyDescent="0.25">
      <c r="A1549" t="s">
        <v>299</v>
      </c>
      <c r="B1549" t="s">
        <v>97</v>
      </c>
      <c r="C1549" t="s">
        <v>11</v>
      </c>
      <c r="D1549">
        <v>411</v>
      </c>
      <c r="E1549">
        <v>464</v>
      </c>
    </row>
    <row r="1550" spans="1:5" x14ac:dyDescent="0.25">
      <c r="A1550" t="s">
        <v>299</v>
      </c>
      <c r="B1550" t="s">
        <v>97</v>
      </c>
      <c r="C1550" t="s">
        <v>12</v>
      </c>
      <c r="D1550">
        <v>375</v>
      </c>
      <c r="E1550">
        <v>448</v>
      </c>
    </row>
    <row r="1551" spans="1:5" x14ac:dyDescent="0.25">
      <c r="A1551" t="s">
        <v>299</v>
      </c>
      <c r="B1551" t="s">
        <v>97</v>
      </c>
      <c r="C1551" t="s">
        <v>13</v>
      </c>
      <c r="D1551">
        <v>372</v>
      </c>
      <c r="E1551">
        <v>439</v>
      </c>
    </row>
    <row r="1552" spans="1:5" x14ac:dyDescent="0.25">
      <c r="A1552" t="s">
        <v>299</v>
      </c>
      <c r="B1552" t="s">
        <v>97</v>
      </c>
      <c r="C1552" t="s">
        <v>14</v>
      </c>
      <c r="D1552">
        <v>341</v>
      </c>
      <c r="E1552">
        <v>389</v>
      </c>
    </row>
    <row r="1553" spans="1:5" x14ac:dyDescent="0.25">
      <c r="A1553" t="s">
        <v>299</v>
      </c>
      <c r="B1553" t="s">
        <v>97</v>
      </c>
      <c r="C1553" t="s">
        <v>15</v>
      </c>
      <c r="D1553">
        <v>281</v>
      </c>
      <c r="E1553">
        <v>311</v>
      </c>
    </row>
    <row r="1554" spans="1:5" x14ac:dyDescent="0.25">
      <c r="A1554" t="s">
        <v>299</v>
      </c>
      <c r="B1554" t="s">
        <v>97</v>
      </c>
      <c r="C1554" t="s">
        <v>16</v>
      </c>
      <c r="D1554">
        <v>229</v>
      </c>
      <c r="E1554">
        <v>253</v>
      </c>
    </row>
    <row r="1555" spans="1:5" x14ac:dyDescent="0.25">
      <c r="A1555" t="s">
        <v>299</v>
      </c>
      <c r="B1555" t="s">
        <v>97</v>
      </c>
      <c r="C1555" t="s">
        <v>17</v>
      </c>
      <c r="D1555">
        <v>175</v>
      </c>
      <c r="E1555">
        <v>186</v>
      </c>
    </row>
    <row r="1556" spans="1:5" x14ac:dyDescent="0.25">
      <c r="A1556" t="s">
        <v>299</v>
      </c>
      <c r="B1556" t="s">
        <v>97</v>
      </c>
      <c r="C1556" t="s">
        <v>18</v>
      </c>
      <c r="D1556">
        <v>121</v>
      </c>
      <c r="E1556">
        <v>128</v>
      </c>
    </row>
    <row r="1557" spans="1:5" x14ac:dyDescent="0.25">
      <c r="A1557" t="s">
        <v>299</v>
      </c>
      <c r="B1557" t="s">
        <v>97</v>
      </c>
      <c r="C1557" t="s">
        <v>19</v>
      </c>
      <c r="D1557">
        <v>84</v>
      </c>
      <c r="E1557">
        <v>89</v>
      </c>
    </row>
    <row r="1558" spans="1:5" x14ac:dyDescent="0.25">
      <c r="A1558" t="s">
        <v>299</v>
      </c>
      <c r="B1558" t="s">
        <v>97</v>
      </c>
      <c r="C1558" t="s">
        <v>20</v>
      </c>
      <c r="D1558">
        <v>51</v>
      </c>
      <c r="E1558">
        <v>58</v>
      </c>
    </row>
    <row r="1559" spans="1:5" x14ac:dyDescent="0.25">
      <c r="A1559" t="s">
        <v>299</v>
      </c>
      <c r="B1559" t="s">
        <v>97</v>
      </c>
      <c r="C1559" t="s">
        <v>21</v>
      </c>
      <c r="D1559">
        <v>39</v>
      </c>
      <c r="E1559">
        <v>44</v>
      </c>
    </row>
    <row r="1560" spans="1:5" x14ac:dyDescent="0.25">
      <c r="A1560" t="s">
        <v>299</v>
      </c>
      <c r="B1560" t="s">
        <v>98</v>
      </c>
      <c r="C1560" t="s">
        <v>300</v>
      </c>
      <c r="D1560">
        <v>68</v>
      </c>
      <c r="E1560">
        <v>61</v>
      </c>
    </row>
    <row r="1561" spans="1:5" x14ac:dyDescent="0.25">
      <c r="A1561" t="s">
        <v>299</v>
      </c>
      <c r="B1561" t="s">
        <v>98</v>
      </c>
      <c r="C1561" t="s">
        <v>4</v>
      </c>
      <c r="D1561">
        <v>280</v>
      </c>
      <c r="E1561">
        <v>252</v>
      </c>
    </row>
    <row r="1562" spans="1:5" x14ac:dyDescent="0.25">
      <c r="A1562" t="s">
        <v>299</v>
      </c>
      <c r="B1562" t="s">
        <v>98</v>
      </c>
      <c r="C1562" t="s">
        <v>5</v>
      </c>
      <c r="D1562">
        <v>355</v>
      </c>
      <c r="E1562">
        <v>312</v>
      </c>
    </row>
    <row r="1563" spans="1:5" x14ac:dyDescent="0.25">
      <c r="A1563" t="s">
        <v>299</v>
      </c>
      <c r="B1563" t="s">
        <v>98</v>
      </c>
      <c r="C1563" t="s">
        <v>6</v>
      </c>
      <c r="D1563">
        <v>336</v>
      </c>
      <c r="E1563">
        <v>299</v>
      </c>
    </row>
    <row r="1564" spans="1:5" x14ac:dyDescent="0.25">
      <c r="A1564" t="s">
        <v>299</v>
      </c>
      <c r="B1564" t="s">
        <v>98</v>
      </c>
      <c r="C1564" t="s">
        <v>7</v>
      </c>
      <c r="D1564">
        <v>283</v>
      </c>
      <c r="E1564">
        <v>260</v>
      </c>
    </row>
    <row r="1565" spans="1:5" x14ac:dyDescent="0.25">
      <c r="A1565" t="s">
        <v>299</v>
      </c>
      <c r="B1565" t="s">
        <v>98</v>
      </c>
      <c r="C1565" t="s">
        <v>8</v>
      </c>
      <c r="D1565">
        <v>267</v>
      </c>
      <c r="E1565">
        <v>254</v>
      </c>
    </row>
    <row r="1566" spans="1:5" x14ac:dyDescent="0.25">
      <c r="A1566" t="s">
        <v>299</v>
      </c>
      <c r="B1566" t="s">
        <v>98</v>
      </c>
      <c r="C1566" t="s">
        <v>9</v>
      </c>
      <c r="D1566">
        <v>266</v>
      </c>
      <c r="E1566">
        <v>272</v>
      </c>
    </row>
    <row r="1567" spans="1:5" x14ac:dyDescent="0.25">
      <c r="A1567" t="s">
        <v>299</v>
      </c>
      <c r="B1567" t="s">
        <v>98</v>
      </c>
      <c r="C1567" t="s">
        <v>10</v>
      </c>
      <c r="D1567">
        <v>275</v>
      </c>
      <c r="E1567">
        <v>288</v>
      </c>
    </row>
    <row r="1568" spans="1:5" x14ac:dyDescent="0.25">
      <c r="A1568" t="s">
        <v>299</v>
      </c>
      <c r="B1568" t="s">
        <v>98</v>
      </c>
      <c r="C1568" t="s">
        <v>11</v>
      </c>
      <c r="D1568">
        <v>238</v>
      </c>
      <c r="E1568">
        <v>268</v>
      </c>
    </row>
    <row r="1569" spans="1:5" x14ac:dyDescent="0.25">
      <c r="A1569" t="s">
        <v>299</v>
      </c>
      <c r="B1569" t="s">
        <v>98</v>
      </c>
      <c r="C1569" t="s">
        <v>12</v>
      </c>
      <c r="D1569">
        <v>217</v>
      </c>
      <c r="E1569">
        <v>259</v>
      </c>
    </row>
    <row r="1570" spans="1:5" x14ac:dyDescent="0.25">
      <c r="A1570" t="s">
        <v>299</v>
      </c>
      <c r="B1570" t="s">
        <v>98</v>
      </c>
      <c r="C1570" t="s">
        <v>13</v>
      </c>
      <c r="D1570">
        <v>215</v>
      </c>
      <c r="E1570">
        <v>254</v>
      </c>
    </row>
    <row r="1571" spans="1:5" x14ac:dyDescent="0.25">
      <c r="A1571" t="s">
        <v>299</v>
      </c>
      <c r="B1571" t="s">
        <v>98</v>
      </c>
      <c r="C1571" t="s">
        <v>14</v>
      </c>
      <c r="D1571">
        <v>197</v>
      </c>
      <c r="E1571">
        <v>225</v>
      </c>
    </row>
    <row r="1572" spans="1:5" x14ac:dyDescent="0.25">
      <c r="A1572" t="s">
        <v>299</v>
      </c>
      <c r="B1572" t="s">
        <v>98</v>
      </c>
      <c r="C1572" t="s">
        <v>15</v>
      </c>
      <c r="D1572">
        <v>162</v>
      </c>
      <c r="E1572">
        <v>180</v>
      </c>
    </row>
    <row r="1573" spans="1:5" x14ac:dyDescent="0.25">
      <c r="A1573" t="s">
        <v>299</v>
      </c>
      <c r="B1573" t="s">
        <v>98</v>
      </c>
      <c r="C1573" t="s">
        <v>16</v>
      </c>
      <c r="D1573">
        <v>133</v>
      </c>
      <c r="E1573">
        <v>146</v>
      </c>
    </row>
    <row r="1574" spans="1:5" x14ac:dyDescent="0.25">
      <c r="A1574" t="s">
        <v>299</v>
      </c>
      <c r="B1574" t="s">
        <v>98</v>
      </c>
      <c r="C1574" t="s">
        <v>17</v>
      </c>
      <c r="D1574">
        <v>101</v>
      </c>
      <c r="E1574">
        <v>107</v>
      </c>
    </row>
    <row r="1575" spans="1:5" x14ac:dyDescent="0.25">
      <c r="A1575" t="s">
        <v>299</v>
      </c>
      <c r="B1575" t="s">
        <v>98</v>
      </c>
      <c r="C1575" t="s">
        <v>18</v>
      </c>
      <c r="D1575">
        <v>70</v>
      </c>
      <c r="E1575">
        <v>74</v>
      </c>
    </row>
    <row r="1576" spans="1:5" x14ac:dyDescent="0.25">
      <c r="A1576" t="s">
        <v>299</v>
      </c>
      <c r="B1576" t="s">
        <v>98</v>
      </c>
      <c r="C1576" t="s">
        <v>19</v>
      </c>
      <c r="D1576">
        <v>49</v>
      </c>
      <c r="E1576">
        <v>51</v>
      </c>
    </row>
    <row r="1577" spans="1:5" x14ac:dyDescent="0.25">
      <c r="A1577" t="s">
        <v>299</v>
      </c>
      <c r="B1577" t="s">
        <v>98</v>
      </c>
      <c r="C1577" t="s">
        <v>20</v>
      </c>
      <c r="D1577">
        <v>29</v>
      </c>
      <c r="E1577">
        <v>33</v>
      </c>
    </row>
    <row r="1578" spans="1:5" x14ac:dyDescent="0.25">
      <c r="A1578" t="s">
        <v>299</v>
      </c>
      <c r="B1578" t="s">
        <v>98</v>
      </c>
      <c r="C1578" t="s">
        <v>21</v>
      </c>
      <c r="D1578">
        <v>22</v>
      </c>
      <c r="E1578">
        <v>25</v>
      </c>
    </row>
    <row r="1579" spans="1:5" x14ac:dyDescent="0.25">
      <c r="A1579" t="s">
        <v>299</v>
      </c>
      <c r="B1579" t="s">
        <v>99</v>
      </c>
      <c r="C1579" t="s">
        <v>300</v>
      </c>
      <c r="D1579">
        <v>25</v>
      </c>
      <c r="E1579">
        <v>22</v>
      </c>
    </row>
    <row r="1580" spans="1:5" x14ac:dyDescent="0.25">
      <c r="A1580" t="s">
        <v>299</v>
      </c>
      <c r="B1580" t="s">
        <v>99</v>
      </c>
      <c r="C1580" t="s">
        <v>4</v>
      </c>
      <c r="D1580">
        <v>102</v>
      </c>
      <c r="E1580">
        <v>92</v>
      </c>
    </row>
    <row r="1581" spans="1:5" x14ac:dyDescent="0.25">
      <c r="A1581" t="s">
        <v>299</v>
      </c>
      <c r="B1581" t="s">
        <v>99</v>
      </c>
      <c r="C1581" t="s">
        <v>5</v>
      </c>
      <c r="D1581">
        <v>130</v>
      </c>
      <c r="E1581">
        <v>114</v>
      </c>
    </row>
    <row r="1582" spans="1:5" x14ac:dyDescent="0.25">
      <c r="A1582" t="s">
        <v>299</v>
      </c>
      <c r="B1582" t="s">
        <v>99</v>
      </c>
      <c r="C1582" t="s">
        <v>6</v>
      </c>
      <c r="D1582">
        <v>123</v>
      </c>
      <c r="E1582">
        <v>109</v>
      </c>
    </row>
    <row r="1583" spans="1:5" x14ac:dyDescent="0.25">
      <c r="A1583" t="s">
        <v>299</v>
      </c>
      <c r="B1583" t="s">
        <v>99</v>
      </c>
      <c r="C1583" t="s">
        <v>7</v>
      </c>
      <c r="D1583">
        <v>104</v>
      </c>
      <c r="E1583">
        <v>95</v>
      </c>
    </row>
    <row r="1584" spans="1:5" x14ac:dyDescent="0.25">
      <c r="A1584" t="s">
        <v>299</v>
      </c>
      <c r="B1584" t="s">
        <v>99</v>
      </c>
      <c r="C1584" t="s">
        <v>8</v>
      </c>
      <c r="D1584">
        <v>98</v>
      </c>
      <c r="E1584">
        <v>93</v>
      </c>
    </row>
    <row r="1585" spans="1:5" x14ac:dyDescent="0.25">
      <c r="A1585" t="s">
        <v>299</v>
      </c>
      <c r="B1585" t="s">
        <v>99</v>
      </c>
      <c r="C1585" t="s">
        <v>9</v>
      </c>
      <c r="D1585">
        <v>97</v>
      </c>
      <c r="E1585">
        <v>99</v>
      </c>
    </row>
    <row r="1586" spans="1:5" x14ac:dyDescent="0.25">
      <c r="A1586" t="s">
        <v>299</v>
      </c>
      <c r="B1586" t="s">
        <v>99</v>
      </c>
      <c r="C1586" t="s">
        <v>10</v>
      </c>
      <c r="D1586">
        <v>108</v>
      </c>
      <c r="E1586">
        <v>113</v>
      </c>
    </row>
    <row r="1587" spans="1:5" x14ac:dyDescent="0.25">
      <c r="A1587" t="s">
        <v>299</v>
      </c>
      <c r="B1587" t="s">
        <v>99</v>
      </c>
      <c r="C1587" t="s">
        <v>11</v>
      </c>
      <c r="D1587">
        <v>87</v>
      </c>
      <c r="E1587">
        <v>98</v>
      </c>
    </row>
    <row r="1588" spans="1:5" x14ac:dyDescent="0.25">
      <c r="A1588" t="s">
        <v>299</v>
      </c>
      <c r="B1588" t="s">
        <v>99</v>
      </c>
      <c r="C1588" t="s">
        <v>12</v>
      </c>
      <c r="D1588">
        <v>79</v>
      </c>
      <c r="E1588">
        <v>95</v>
      </c>
    </row>
    <row r="1589" spans="1:5" x14ac:dyDescent="0.25">
      <c r="A1589" t="s">
        <v>299</v>
      </c>
      <c r="B1589" t="s">
        <v>99</v>
      </c>
      <c r="C1589" t="s">
        <v>13</v>
      </c>
      <c r="D1589">
        <v>79</v>
      </c>
      <c r="E1589">
        <v>93</v>
      </c>
    </row>
    <row r="1590" spans="1:5" x14ac:dyDescent="0.25">
      <c r="A1590" t="s">
        <v>299</v>
      </c>
      <c r="B1590" t="s">
        <v>99</v>
      </c>
      <c r="C1590" t="s">
        <v>14</v>
      </c>
      <c r="D1590">
        <v>72</v>
      </c>
      <c r="E1590">
        <v>82</v>
      </c>
    </row>
    <row r="1591" spans="1:5" x14ac:dyDescent="0.25">
      <c r="A1591" t="s">
        <v>299</v>
      </c>
      <c r="B1591" t="s">
        <v>99</v>
      </c>
      <c r="C1591" t="s">
        <v>15</v>
      </c>
      <c r="D1591">
        <v>59</v>
      </c>
      <c r="E1591">
        <v>66</v>
      </c>
    </row>
    <row r="1592" spans="1:5" x14ac:dyDescent="0.25">
      <c r="A1592" t="s">
        <v>299</v>
      </c>
      <c r="B1592" t="s">
        <v>99</v>
      </c>
      <c r="C1592" t="s">
        <v>16</v>
      </c>
      <c r="D1592">
        <v>48</v>
      </c>
      <c r="E1592">
        <v>53</v>
      </c>
    </row>
    <row r="1593" spans="1:5" x14ac:dyDescent="0.25">
      <c r="A1593" t="s">
        <v>299</v>
      </c>
      <c r="B1593" t="s">
        <v>99</v>
      </c>
      <c r="C1593" t="s">
        <v>17</v>
      </c>
      <c r="D1593">
        <v>37</v>
      </c>
      <c r="E1593">
        <v>39</v>
      </c>
    </row>
    <row r="1594" spans="1:5" x14ac:dyDescent="0.25">
      <c r="A1594" t="s">
        <v>299</v>
      </c>
      <c r="B1594" t="s">
        <v>99</v>
      </c>
      <c r="C1594" t="s">
        <v>18</v>
      </c>
      <c r="D1594">
        <v>25</v>
      </c>
      <c r="E1594">
        <v>27</v>
      </c>
    </row>
    <row r="1595" spans="1:5" x14ac:dyDescent="0.25">
      <c r="A1595" t="s">
        <v>299</v>
      </c>
      <c r="B1595" t="s">
        <v>99</v>
      </c>
      <c r="C1595" t="s">
        <v>19</v>
      </c>
      <c r="D1595">
        <v>17</v>
      </c>
      <c r="E1595">
        <v>18</v>
      </c>
    </row>
    <row r="1596" spans="1:5" x14ac:dyDescent="0.25">
      <c r="A1596" t="s">
        <v>299</v>
      </c>
      <c r="B1596" t="s">
        <v>99</v>
      </c>
      <c r="C1596" t="s">
        <v>20</v>
      </c>
      <c r="D1596">
        <v>10</v>
      </c>
      <c r="E1596">
        <v>12</v>
      </c>
    </row>
    <row r="1597" spans="1:5" x14ac:dyDescent="0.25">
      <c r="A1597" t="s">
        <v>299</v>
      </c>
      <c r="B1597" t="s">
        <v>99</v>
      </c>
      <c r="C1597" t="s">
        <v>21</v>
      </c>
      <c r="D1597">
        <v>8</v>
      </c>
      <c r="E1597">
        <v>9</v>
      </c>
    </row>
    <row r="1598" spans="1:5" x14ac:dyDescent="0.25">
      <c r="A1598" t="s">
        <v>299</v>
      </c>
      <c r="B1598" t="s">
        <v>100</v>
      </c>
      <c r="C1598" t="s">
        <v>300</v>
      </c>
      <c r="D1598">
        <v>103</v>
      </c>
      <c r="E1598">
        <v>92</v>
      </c>
    </row>
    <row r="1599" spans="1:5" x14ac:dyDescent="0.25">
      <c r="A1599" t="s">
        <v>299</v>
      </c>
      <c r="B1599" t="s">
        <v>100</v>
      </c>
      <c r="C1599" t="s">
        <v>4</v>
      </c>
      <c r="D1599">
        <v>423</v>
      </c>
      <c r="E1599">
        <v>382</v>
      </c>
    </row>
    <row r="1600" spans="1:5" x14ac:dyDescent="0.25">
      <c r="A1600" t="s">
        <v>299</v>
      </c>
      <c r="B1600" t="s">
        <v>100</v>
      </c>
      <c r="C1600" t="s">
        <v>5</v>
      </c>
      <c r="D1600">
        <v>537</v>
      </c>
      <c r="E1600">
        <v>472</v>
      </c>
    </row>
    <row r="1601" spans="1:5" x14ac:dyDescent="0.25">
      <c r="A1601" t="s">
        <v>299</v>
      </c>
      <c r="B1601" t="s">
        <v>100</v>
      </c>
      <c r="C1601" t="s">
        <v>6</v>
      </c>
      <c r="D1601">
        <v>508</v>
      </c>
      <c r="E1601">
        <v>453</v>
      </c>
    </row>
    <row r="1602" spans="1:5" x14ac:dyDescent="0.25">
      <c r="A1602" t="s">
        <v>299</v>
      </c>
      <c r="B1602" t="s">
        <v>100</v>
      </c>
      <c r="C1602" t="s">
        <v>7</v>
      </c>
      <c r="D1602">
        <v>429</v>
      </c>
      <c r="E1602">
        <v>394</v>
      </c>
    </row>
    <row r="1603" spans="1:5" x14ac:dyDescent="0.25">
      <c r="A1603" t="s">
        <v>299</v>
      </c>
      <c r="B1603" t="s">
        <v>100</v>
      </c>
      <c r="C1603" t="s">
        <v>8</v>
      </c>
      <c r="D1603">
        <v>405</v>
      </c>
      <c r="E1603">
        <v>385</v>
      </c>
    </row>
    <row r="1604" spans="1:5" x14ac:dyDescent="0.25">
      <c r="A1604" t="s">
        <v>299</v>
      </c>
      <c r="B1604" t="s">
        <v>100</v>
      </c>
      <c r="C1604" t="s">
        <v>9</v>
      </c>
      <c r="D1604">
        <v>402</v>
      </c>
      <c r="E1604">
        <v>411</v>
      </c>
    </row>
    <row r="1605" spans="1:5" x14ac:dyDescent="0.25">
      <c r="A1605" t="s">
        <v>299</v>
      </c>
      <c r="B1605" t="s">
        <v>100</v>
      </c>
      <c r="C1605" t="s">
        <v>10</v>
      </c>
      <c r="D1605">
        <v>418</v>
      </c>
      <c r="E1605">
        <v>434</v>
      </c>
    </row>
    <row r="1606" spans="1:5" x14ac:dyDescent="0.25">
      <c r="A1606" t="s">
        <v>299</v>
      </c>
      <c r="B1606" t="s">
        <v>100</v>
      </c>
      <c r="C1606" t="s">
        <v>11</v>
      </c>
      <c r="D1606">
        <v>360</v>
      </c>
      <c r="E1606">
        <v>406</v>
      </c>
    </row>
    <row r="1607" spans="1:5" x14ac:dyDescent="0.25">
      <c r="A1607" t="s">
        <v>299</v>
      </c>
      <c r="B1607" t="s">
        <v>100</v>
      </c>
      <c r="C1607" t="s">
        <v>12</v>
      </c>
      <c r="D1607">
        <v>328</v>
      </c>
      <c r="E1607">
        <v>392</v>
      </c>
    </row>
    <row r="1608" spans="1:5" x14ac:dyDescent="0.25">
      <c r="A1608" t="s">
        <v>299</v>
      </c>
      <c r="B1608" t="s">
        <v>100</v>
      </c>
      <c r="C1608" t="s">
        <v>13</v>
      </c>
      <c r="D1608">
        <v>325</v>
      </c>
      <c r="E1608">
        <v>385</v>
      </c>
    </row>
    <row r="1609" spans="1:5" x14ac:dyDescent="0.25">
      <c r="A1609" t="s">
        <v>299</v>
      </c>
      <c r="B1609" t="s">
        <v>100</v>
      </c>
      <c r="C1609" t="s">
        <v>14</v>
      </c>
      <c r="D1609">
        <v>299</v>
      </c>
      <c r="E1609">
        <v>341</v>
      </c>
    </row>
    <row r="1610" spans="1:5" x14ac:dyDescent="0.25">
      <c r="A1610" t="s">
        <v>299</v>
      </c>
      <c r="B1610" t="s">
        <v>100</v>
      </c>
      <c r="C1610" t="s">
        <v>15</v>
      </c>
      <c r="D1610">
        <v>246</v>
      </c>
      <c r="E1610">
        <v>272</v>
      </c>
    </row>
    <row r="1611" spans="1:5" x14ac:dyDescent="0.25">
      <c r="A1611" t="s">
        <v>299</v>
      </c>
      <c r="B1611" t="s">
        <v>100</v>
      </c>
      <c r="C1611" t="s">
        <v>16</v>
      </c>
      <c r="D1611">
        <v>201</v>
      </c>
      <c r="E1611">
        <v>221</v>
      </c>
    </row>
    <row r="1612" spans="1:5" x14ac:dyDescent="0.25">
      <c r="A1612" t="s">
        <v>299</v>
      </c>
      <c r="B1612" t="s">
        <v>100</v>
      </c>
      <c r="C1612" t="s">
        <v>17</v>
      </c>
      <c r="D1612">
        <v>153</v>
      </c>
      <c r="E1612">
        <v>163</v>
      </c>
    </row>
    <row r="1613" spans="1:5" x14ac:dyDescent="0.25">
      <c r="A1613" t="s">
        <v>299</v>
      </c>
      <c r="B1613" t="s">
        <v>100</v>
      </c>
      <c r="C1613" t="s">
        <v>18</v>
      </c>
      <c r="D1613">
        <v>105</v>
      </c>
      <c r="E1613">
        <v>112</v>
      </c>
    </row>
    <row r="1614" spans="1:5" x14ac:dyDescent="0.25">
      <c r="A1614" t="s">
        <v>299</v>
      </c>
      <c r="B1614" t="s">
        <v>100</v>
      </c>
      <c r="C1614" t="s">
        <v>19</v>
      </c>
      <c r="D1614">
        <v>74</v>
      </c>
      <c r="E1614">
        <v>77</v>
      </c>
    </row>
    <row r="1615" spans="1:5" x14ac:dyDescent="0.25">
      <c r="A1615" t="s">
        <v>299</v>
      </c>
      <c r="B1615" t="s">
        <v>100</v>
      </c>
      <c r="C1615" t="s">
        <v>20</v>
      </c>
      <c r="D1615">
        <v>45</v>
      </c>
      <c r="E1615">
        <v>51</v>
      </c>
    </row>
    <row r="1616" spans="1:5" x14ac:dyDescent="0.25">
      <c r="A1616" t="s">
        <v>299</v>
      </c>
      <c r="B1616" t="s">
        <v>100</v>
      </c>
      <c r="C1616" t="s">
        <v>21</v>
      </c>
      <c r="D1616">
        <v>34</v>
      </c>
      <c r="E1616">
        <v>38</v>
      </c>
    </row>
    <row r="1617" spans="1:5" x14ac:dyDescent="0.25">
      <c r="A1617" t="s">
        <v>299</v>
      </c>
      <c r="B1617" t="s">
        <v>306</v>
      </c>
      <c r="C1617" t="s">
        <v>300</v>
      </c>
      <c r="D1617">
        <v>20</v>
      </c>
      <c r="E1617">
        <v>18</v>
      </c>
    </row>
    <row r="1618" spans="1:5" x14ac:dyDescent="0.25">
      <c r="A1618" t="s">
        <v>299</v>
      </c>
      <c r="B1618" t="s">
        <v>306</v>
      </c>
      <c r="C1618" t="s">
        <v>4</v>
      </c>
      <c r="D1618">
        <v>82</v>
      </c>
      <c r="E1618">
        <v>74</v>
      </c>
    </row>
    <row r="1619" spans="1:5" x14ac:dyDescent="0.25">
      <c r="A1619" t="s">
        <v>299</v>
      </c>
      <c r="B1619" t="s">
        <v>306</v>
      </c>
      <c r="C1619" t="s">
        <v>5</v>
      </c>
      <c r="D1619">
        <v>104</v>
      </c>
      <c r="E1619">
        <v>91</v>
      </c>
    </row>
    <row r="1620" spans="1:5" x14ac:dyDescent="0.25">
      <c r="A1620" t="s">
        <v>299</v>
      </c>
      <c r="B1620" t="s">
        <v>306</v>
      </c>
      <c r="C1620" t="s">
        <v>6</v>
      </c>
      <c r="D1620">
        <v>98</v>
      </c>
      <c r="E1620">
        <v>88</v>
      </c>
    </row>
    <row r="1621" spans="1:5" x14ac:dyDescent="0.25">
      <c r="A1621" t="s">
        <v>299</v>
      </c>
      <c r="B1621" t="s">
        <v>306</v>
      </c>
      <c r="C1621" t="s">
        <v>7</v>
      </c>
      <c r="D1621">
        <v>83</v>
      </c>
      <c r="E1621">
        <v>76</v>
      </c>
    </row>
    <row r="1622" spans="1:5" x14ac:dyDescent="0.25">
      <c r="A1622" t="s">
        <v>299</v>
      </c>
      <c r="B1622" t="s">
        <v>306</v>
      </c>
      <c r="C1622" t="s">
        <v>8</v>
      </c>
      <c r="D1622">
        <v>78</v>
      </c>
      <c r="E1622">
        <v>74</v>
      </c>
    </row>
    <row r="1623" spans="1:5" x14ac:dyDescent="0.25">
      <c r="A1623" t="s">
        <v>299</v>
      </c>
      <c r="B1623" t="s">
        <v>306</v>
      </c>
      <c r="C1623" t="s">
        <v>9</v>
      </c>
      <c r="D1623">
        <v>78</v>
      </c>
      <c r="E1623">
        <v>80</v>
      </c>
    </row>
    <row r="1624" spans="1:5" x14ac:dyDescent="0.25">
      <c r="A1624" t="s">
        <v>299</v>
      </c>
      <c r="B1624" t="s">
        <v>306</v>
      </c>
      <c r="C1624" t="s">
        <v>10</v>
      </c>
      <c r="D1624">
        <v>89</v>
      </c>
      <c r="E1624">
        <v>91</v>
      </c>
    </row>
    <row r="1625" spans="1:5" x14ac:dyDescent="0.25">
      <c r="A1625" t="s">
        <v>299</v>
      </c>
      <c r="B1625" t="s">
        <v>306</v>
      </c>
      <c r="C1625" t="s">
        <v>11</v>
      </c>
      <c r="D1625">
        <v>70</v>
      </c>
      <c r="E1625">
        <v>79</v>
      </c>
    </row>
    <row r="1626" spans="1:5" x14ac:dyDescent="0.25">
      <c r="A1626" t="s">
        <v>299</v>
      </c>
      <c r="B1626" t="s">
        <v>306</v>
      </c>
      <c r="C1626" t="s">
        <v>12</v>
      </c>
      <c r="D1626">
        <v>63</v>
      </c>
      <c r="E1626">
        <v>76</v>
      </c>
    </row>
    <row r="1627" spans="1:5" x14ac:dyDescent="0.25">
      <c r="A1627" t="s">
        <v>299</v>
      </c>
      <c r="B1627" t="s">
        <v>306</v>
      </c>
      <c r="C1627" t="s">
        <v>13</v>
      </c>
      <c r="D1627">
        <v>63</v>
      </c>
      <c r="E1627">
        <v>74</v>
      </c>
    </row>
    <row r="1628" spans="1:5" x14ac:dyDescent="0.25">
      <c r="A1628" t="s">
        <v>299</v>
      </c>
      <c r="B1628" t="s">
        <v>306</v>
      </c>
      <c r="C1628" t="s">
        <v>14</v>
      </c>
      <c r="D1628">
        <v>58</v>
      </c>
      <c r="E1628">
        <v>66</v>
      </c>
    </row>
    <row r="1629" spans="1:5" x14ac:dyDescent="0.25">
      <c r="A1629" t="s">
        <v>299</v>
      </c>
      <c r="B1629" t="s">
        <v>306</v>
      </c>
      <c r="C1629" t="s">
        <v>15</v>
      </c>
      <c r="D1629">
        <v>47</v>
      </c>
      <c r="E1629">
        <v>53</v>
      </c>
    </row>
    <row r="1630" spans="1:5" x14ac:dyDescent="0.25">
      <c r="A1630" t="s">
        <v>299</v>
      </c>
      <c r="B1630" t="s">
        <v>306</v>
      </c>
      <c r="C1630" t="s">
        <v>16</v>
      </c>
      <c r="D1630">
        <v>39</v>
      </c>
      <c r="E1630">
        <v>43</v>
      </c>
    </row>
    <row r="1631" spans="1:5" x14ac:dyDescent="0.25">
      <c r="A1631" t="s">
        <v>299</v>
      </c>
      <c r="B1631" t="s">
        <v>306</v>
      </c>
      <c r="C1631" t="s">
        <v>17</v>
      </c>
      <c r="D1631">
        <v>29</v>
      </c>
      <c r="E1631">
        <v>31</v>
      </c>
    </row>
    <row r="1632" spans="1:5" x14ac:dyDescent="0.25">
      <c r="A1632" t="s">
        <v>299</v>
      </c>
      <c r="B1632" t="s">
        <v>306</v>
      </c>
      <c r="C1632" t="s">
        <v>18</v>
      </c>
      <c r="D1632">
        <v>20</v>
      </c>
      <c r="E1632">
        <v>21</v>
      </c>
    </row>
    <row r="1633" spans="1:5" x14ac:dyDescent="0.25">
      <c r="A1633" t="s">
        <v>299</v>
      </c>
      <c r="B1633" t="s">
        <v>306</v>
      </c>
      <c r="C1633" t="s">
        <v>19</v>
      </c>
      <c r="D1633">
        <v>14</v>
      </c>
      <c r="E1633">
        <v>15</v>
      </c>
    </row>
    <row r="1634" spans="1:5" x14ac:dyDescent="0.25">
      <c r="A1634" t="s">
        <v>299</v>
      </c>
      <c r="B1634" t="s">
        <v>306</v>
      </c>
      <c r="C1634" t="s">
        <v>20</v>
      </c>
      <c r="D1634">
        <v>8</v>
      </c>
      <c r="E1634">
        <v>9</v>
      </c>
    </row>
    <row r="1635" spans="1:5" x14ac:dyDescent="0.25">
      <c r="A1635" t="s">
        <v>299</v>
      </c>
      <c r="B1635" t="s">
        <v>306</v>
      </c>
      <c r="C1635" t="s">
        <v>21</v>
      </c>
      <c r="D1635">
        <v>6</v>
      </c>
      <c r="E1635">
        <v>7</v>
      </c>
    </row>
    <row r="1636" spans="1:5" x14ac:dyDescent="0.25">
      <c r="A1636" t="s">
        <v>299</v>
      </c>
      <c r="B1636" t="s">
        <v>101</v>
      </c>
      <c r="C1636" t="s">
        <v>300</v>
      </c>
      <c r="D1636">
        <v>68</v>
      </c>
      <c r="E1636">
        <v>61</v>
      </c>
    </row>
    <row r="1637" spans="1:5" x14ac:dyDescent="0.25">
      <c r="A1637" t="s">
        <v>299</v>
      </c>
      <c r="B1637" t="s">
        <v>101</v>
      </c>
      <c r="C1637" t="s">
        <v>4</v>
      </c>
      <c r="D1637">
        <v>282</v>
      </c>
      <c r="E1637">
        <v>255</v>
      </c>
    </row>
    <row r="1638" spans="1:5" x14ac:dyDescent="0.25">
      <c r="A1638" t="s">
        <v>299</v>
      </c>
      <c r="B1638" t="s">
        <v>101</v>
      </c>
      <c r="C1638" t="s">
        <v>5</v>
      </c>
      <c r="D1638">
        <v>358</v>
      </c>
      <c r="E1638">
        <v>315</v>
      </c>
    </row>
    <row r="1639" spans="1:5" x14ac:dyDescent="0.25">
      <c r="A1639" t="s">
        <v>299</v>
      </c>
      <c r="B1639" t="s">
        <v>101</v>
      </c>
      <c r="C1639" t="s">
        <v>6</v>
      </c>
      <c r="D1639">
        <v>339</v>
      </c>
      <c r="E1639">
        <v>302</v>
      </c>
    </row>
    <row r="1640" spans="1:5" x14ac:dyDescent="0.25">
      <c r="A1640" t="s">
        <v>299</v>
      </c>
      <c r="B1640" t="s">
        <v>101</v>
      </c>
      <c r="C1640" t="s">
        <v>7</v>
      </c>
      <c r="D1640">
        <v>286</v>
      </c>
      <c r="E1640">
        <v>263</v>
      </c>
    </row>
    <row r="1641" spans="1:5" x14ac:dyDescent="0.25">
      <c r="A1641" t="s">
        <v>299</v>
      </c>
      <c r="B1641" t="s">
        <v>101</v>
      </c>
      <c r="C1641" t="s">
        <v>8</v>
      </c>
      <c r="D1641">
        <v>270</v>
      </c>
      <c r="E1641">
        <v>256</v>
      </c>
    </row>
    <row r="1642" spans="1:5" x14ac:dyDescent="0.25">
      <c r="A1642" t="s">
        <v>299</v>
      </c>
      <c r="B1642" t="s">
        <v>101</v>
      </c>
      <c r="C1642" t="s">
        <v>9</v>
      </c>
      <c r="D1642">
        <v>268</v>
      </c>
      <c r="E1642">
        <v>274</v>
      </c>
    </row>
    <row r="1643" spans="1:5" x14ac:dyDescent="0.25">
      <c r="A1643" t="s">
        <v>299</v>
      </c>
      <c r="B1643" t="s">
        <v>101</v>
      </c>
      <c r="C1643" t="s">
        <v>10</v>
      </c>
      <c r="D1643">
        <v>281</v>
      </c>
      <c r="E1643">
        <v>291</v>
      </c>
    </row>
    <row r="1644" spans="1:5" x14ac:dyDescent="0.25">
      <c r="A1644" t="s">
        <v>299</v>
      </c>
      <c r="B1644" t="s">
        <v>101</v>
      </c>
      <c r="C1644" t="s">
        <v>11</v>
      </c>
      <c r="D1644">
        <v>240</v>
      </c>
      <c r="E1644">
        <v>271</v>
      </c>
    </row>
    <row r="1645" spans="1:5" x14ac:dyDescent="0.25">
      <c r="A1645" t="s">
        <v>299</v>
      </c>
      <c r="B1645" t="s">
        <v>101</v>
      </c>
      <c r="C1645" t="s">
        <v>12</v>
      </c>
      <c r="D1645">
        <v>219</v>
      </c>
      <c r="E1645">
        <v>261</v>
      </c>
    </row>
    <row r="1646" spans="1:5" x14ac:dyDescent="0.25">
      <c r="A1646" t="s">
        <v>299</v>
      </c>
      <c r="B1646" t="s">
        <v>101</v>
      </c>
      <c r="C1646" t="s">
        <v>13</v>
      </c>
      <c r="D1646">
        <v>217</v>
      </c>
      <c r="E1646">
        <v>256</v>
      </c>
    </row>
    <row r="1647" spans="1:5" x14ac:dyDescent="0.25">
      <c r="A1647" t="s">
        <v>299</v>
      </c>
      <c r="B1647" t="s">
        <v>101</v>
      </c>
      <c r="C1647" t="s">
        <v>14</v>
      </c>
      <c r="D1647">
        <v>199</v>
      </c>
      <c r="E1647">
        <v>227</v>
      </c>
    </row>
    <row r="1648" spans="1:5" x14ac:dyDescent="0.25">
      <c r="A1648" t="s">
        <v>299</v>
      </c>
      <c r="B1648" t="s">
        <v>101</v>
      </c>
      <c r="C1648" t="s">
        <v>15</v>
      </c>
      <c r="D1648">
        <v>164</v>
      </c>
      <c r="E1648">
        <v>182</v>
      </c>
    </row>
    <row r="1649" spans="1:5" x14ac:dyDescent="0.25">
      <c r="A1649" t="s">
        <v>299</v>
      </c>
      <c r="B1649" t="s">
        <v>101</v>
      </c>
      <c r="C1649" t="s">
        <v>16</v>
      </c>
      <c r="D1649">
        <v>134</v>
      </c>
      <c r="E1649">
        <v>147</v>
      </c>
    </row>
    <row r="1650" spans="1:5" x14ac:dyDescent="0.25">
      <c r="A1650" t="s">
        <v>299</v>
      </c>
      <c r="B1650" t="s">
        <v>101</v>
      </c>
      <c r="C1650" t="s">
        <v>17</v>
      </c>
      <c r="D1650">
        <v>102</v>
      </c>
      <c r="E1650">
        <v>108</v>
      </c>
    </row>
    <row r="1651" spans="1:5" x14ac:dyDescent="0.25">
      <c r="A1651" t="s">
        <v>299</v>
      </c>
      <c r="B1651" t="s">
        <v>101</v>
      </c>
      <c r="C1651" t="s">
        <v>18</v>
      </c>
      <c r="D1651">
        <v>70</v>
      </c>
      <c r="E1651">
        <v>74</v>
      </c>
    </row>
    <row r="1652" spans="1:5" x14ac:dyDescent="0.25">
      <c r="A1652" t="s">
        <v>299</v>
      </c>
      <c r="B1652" t="s">
        <v>101</v>
      </c>
      <c r="C1652" t="s">
        <v>19</v>
      </c>
      <c r="D1652">
        <v>49</v>
      </c>
      <c r="E1652">
        <v>52</v>
      </c>
    </row>
    <row r="1653" spans="1:5" x14ac:dyDescent="0.25">
      <c r="A1653" t="s">
        <v>299</v>
      </c>
      <c r="B1653" t="s">
        <v>101</v>
      </c>
      <c r="C1653" t="s">
        <v>20</v>
      </c>
      <c r="D1653">
        <v>30</v>
      </c>
      <c r="E1653">
        <v>34</v>
      </c>
    </row>
    <row r="1654" spans="1:5" x14ac:dyDescent="0.25">
      <c r="A1654" t="s">
        <v>299</v>
      </c>
      <c r="B1654" t="s">
        <v>101</v>
      </c>
      <c r="C1654" t="s">
        <v>21</v>
      </c>
      <c r="D1654">
        <v>22</v>
      </c>
      <c r="E1654">
        <v>26</v>
      </c>
    </row>
    <row r="1655" spans="1:5" x14ac:dyDescent="0.25">
      <c r="A1655" t="s">
        <v>299</v>
      </c>
      <c r="B1655" t="s">
        <v>102</v>
      </c>
      <c r="C1655" t="s">
        <v>300</v>
      </c>
      <c r="D1655">
        <v>148</v>
      </c>
      <c r="E1655">
        <v>132</v>
      </c>
    </row>
    <row r="1656" spans="1:5" x14ac:dyDescent="0.25">
      <c r="A1656" t="s">
        <v>299</v>
      </c>
      <c r="B1656" t="s">
        <v>102</v>
      </c>
      <c r="C1656" t="s">
        <v>4</v>
      </c>
      <c r="D1656">
        <v>607</v>
      </c>
      <c r="E1656">
        <v>548</v>
      </c>
    </row>
    <row r="1657" spans="1:5" x14ac:dyDescent="0.25">
      <c r="A1657" t="s">
        <v>299</v>
      </c>
      <c r="B1657" t="s">
        <v>102</v>
      </c>
      <c r="C1657" t="s">
        <v>5</v>
      </c>
      <c r="D1657">
        <v>770</v>
      </c>
      <c r="E1657">
        <v>677</v>
      </c>
    </row>
    <row r="1658" spans="1:5" x14ac:dyDescent="0.25">
      <c r="A1658" t="s">
        <v>299</v>
      </c>
      <c r="B1658" t="s">
        <v>102</v>
      </c>
      <c r="C1658" t="s">
        <v>6</v>
      </c>
      <c r="D1658">
        <v>729</v>
      </c>
      <c r="E1658">
        <v>649</v>
      </c>
    </row>
    <row r="1659" spans="1:5" x14ac:dyDescent="0.25">
      <c r="A1659" t="s">
        <v>299</v>
      </c>
      <c r="B1659" t="s">
        <v>102</v>
      </c>
      <c r="C1659" t="s">
        <v>7</v>
      </c>
      <c r="D1659">
        <v>615</v>
      </c>
      <c r="E1659">
        <v>565</v>
      </c>
    </row>
    <row r="1660" spans="1:5" x14ac:dyDescent="0.25">
      <c r="A1660" t="s">
        <v>299</v>
      </c>
      <c r="B1660" t="s">
        <v>102</v>
      </c>
      <c r="C1660" t="s">
        <v>8</v>
      </c>
      <c r="D1660">
        <v>581</v>
      </c>
      <c r="E1660">
        <v>551</v>
      </c>
    </row>
    <row r="1661" spans="1:5" x14ac:dyDescent="0.25">
      <c r="A1661" t="s">
        <v>299</v>
      </c>
      <c r="B1661" t="s">
        <v>102</v>
      </c>
      <c r="C1661" t="s">
        <v>9</v>
      </c>
      <c r="D1661">
        <v>577</v>
      </c>
      <c r="E1661">
        <v>590</v>
      </c>
    </row>
    <row r="1662" spans="1:5" x14ac:dyDescent="0.25">
      <c r="A1662" t="s">
        <v>299</v>
      </c>
      <c r="B1662" t="s">
        <v>102</v>
      </c>
      <c r="C1662" t="s">
        <v>10</v>
      </c>
      <c r="D1662">
        <v>592</v>
      </c>
      <c r="E1662">
        <v>619</v>
      </c>
    </row>
    <row r="1663" spans="1:5" x14ac:dyDescent="0.25">
      <c r="A1663" t="s">
        <v>299</v>
      </c>
      <c r="B1663" t="s">
        <v>102</v>
      </c>
      <c r="C1663" t="s">
        <v>11</v>
      </c>
      <c r="D1663">
        <v>516</v>
      </c>
      <c r="E1663">
        <v>583</v>
      </c>
    </row>
    <row r="1664" spans="1:5" x14ac:dyDescent="0.25">
      <c r="A1664" t="s">
        <v>299</v>
      </c>
      <c r="B1664" t="s">
        <v>102</v>
      </c>
      <c r="C1664" t="s">
        <v>12</v>
      </c>
      <c r="D1664">
        <v>470</v>
      </c>
      <c r="E1664">
        <v>562</v>
      </c>
    </row>
    <row r="1665" spans="1:5" x14ac:dyDescent="0.25">
      <c r="A1665" t="s">
        <v>299</v>
      </c>
      <c r="B1665" t="s">
        <v>102</v>
      </c>
      <c r="C1665" t="s">
        <v>13</v>
      </c>
      <c r="D1665">
        <v>467</v>
      </c>
      <c r="E1665">
        <v>551</v>
      </c>
    </row>
    <row r="1666" spans="1:5" x14ac:dyDescent="0.25">
      <c r="A1666" t="s">
        <v>299</v>
      </c>
      <c r="B1666" t="s">
        <v>102</v>
      </c>
      <c r="C1666" t="s">
        <v>14</v>
      </c>
      <c r="D1666">
        <v>429</v>
      </c>
      <c r="E1666">
        <v>489</v>
      </c>
    </row>
    <row r="1667" spans="1:5" x14ac:dyDescent="0.25">
      <c r="A1667" t="s">
        <v>299</v>
      </c>
      <c r="B1667" t="s">
        <v>102</v>
      </c>
      <c r="C1667" t="s">
        <v>15</v>
      </c>
      <c r="D1667">
        <v>353</v>
      </c>
      <c r="E1667">
        <v>391</v>
      </c>
    </row>
    <row r="1668" spans="1:5" x14ac:dyDescent="0.25">
      <c r="A1668" t="s">
        <v>299</v>
      </c>
      <c r="B1668" t="s">
        <v>102</v>
      </c>
      <c r="C1668" t="s">
        <v>16</v>
      </c>
      <c r="D1668">
        <v>288</v>
      </c>
      <c r="E1668">
        <v>317</v>
      </c>
    </row>
    <row r="1669" spans="1:5" x14ac:dyDescent="0.25">
      <c r="A1669" t="s">
        <v>299</v>
      </c>
      <c r="B1669" t="s">
        <v>102</v>
      </c>
      <c r="C1669" t="s">
        <v>17</v>
      </c>
      <c r="D1669">
        <v>220</v>
      </c>
      <c r="E1669">
        <v>234</v>
      </c>
    </row>
    <row r="1670" spans="1:5" x14ac:dyDescent="0.25">
      <c r="A1670" t="s">
        <v>299</v>
      </c>
      <c r="B1670" t="s">
        <v>102</v>
      </c>
      <c r="C1670" t="s">
        <v>18</v>
      </c>
      <c r="D1670">
        <v>151</v>
      </c>
      <c r="E1670">
        <v>160</v>
      </c>
    </row>
    <row r="1671" spans="1:5" x14ac:dyDescent="0.25">
      <c r="A1671" t="s">
        <v>299</v>
      </c>
      <c r="B1671" t="s">
        <v>102</v>
      </c>
      <c r="C1671" t="s">
        <v>19</v>
      </c>
      <c r="D1671">
        <v>106</v>
      </c>
      <c r="E1671">
        <v>111</v>
      </c>
    </row>
    <row r="1672" spans="1:5" x14ac:dyDescent="0.25">
      <c r="A1672" t="s">
        <v>299</v>
      </c>
      <c r="B1672" t="s">
        <v>102</v>
      </c>
      <c r="C1672" t="s">
        <v>20</v>
      </c>
      <c r="D1672">
        <v>64</v>
      </c>
      <c r="E1672">
        <v>73</v>
      </c>
    </row>
    <row r="1673" spans="1:5" x14ac:dyDescent="0.25">
      <c r="A1673" t="s">
        <v>299</v>
      </c>
      <c r="B1673" t="s">
        <v>102</v>
      </c>
      <c r="C1673" t="s">
        <v>21</v>
      </c>
      <c r="D1673">
        <v>49</v>
      </c>
      <c r="E1673">
        <v>55</v>
      </c>
    </row>
    <row r="1674" spans="1:5" x14ac:dyDescent="0.25">
      <c r="A1674" t="s">
        <v>299</v>
      </c>
      <c r="B1674" t="s">
        <v>103</v>
      </c>
      <c r="C1674" t="s">
        <v>300</v>
      </c>
      <c r="D1674">
        <v>13</v>
      </c>
      <c r="E1674">
        <v>12</v>
      </c>
    </row>
    <row r="1675" spans="1:5" x14ac:dyDescent="0.25">
      <c r="A1675" t="s">
        <v>299</v>
      </c>
      <c r="B1675" t="s">
        <v>103</v>
      </c>
      <c r="C1675" t="s">
        <v>4</v>
      </c>
      <c r="D1675">
        <v>57</v>
      </c>
      <c r="E1675">
        <v>51</v>
      </c>
    </row>
    <row r="1676" spans="1:5" x14ac:dyDescent="0.25">
      <c r="A1676" t="s">
        <v>299</v>
      </c>
      <c r="B1676" t="s">
        <v>103</v>
      </c>
      <c r="C1676" t="s">
        <v>5</v>
      </c>
      <c r="D1676">
        <v>72</v>
      </c>
      <c r="E1676">
        <v>63</v>
      </c>
    </row>
    <row r="1677" spans="1:5" x14ac:dyDescent="0.25">
      <c r="A1677" t="s">
        <v>299</v>
      </c>
      <c r="B1677" t="s">
        <v>103</v>
      </c>
      <c r="C1677" t="s">
        <v>6</v>
      </c>
      <c r="D1677">
        <v>68</v>
      </c>
      <c r="E1677">
        <v>61</v>
      </c>
    </row>
    <row r="1678" spans="1:5" x14ac:dyDescent="0.25">
      <c r="A1678" t="s">
        <v>299</v>
      </c>
      <c r="B1678" t="s">
        <v>103</v>
      </c>
      <c r="C1678" t="s">
        <v>7</v>
      </c>
      <c r="D1678">
        <v>57</v>
      </c>
      <c r="E1678">
        <v>53</v>
      </c>
    </row>
    <row r="1679" spans="1:5" x14ac:dyDescent="0.25">
      <c r="A1679" t="s">
        <v>299</v>
      </c>
      <c r="B1679" t="s">
        <v>103</v>
      </c>
      <c r="C1679" t="s">
        <v>8</v>
      </c>
      <c r="D1679">
        <v>54</v>
      </c>
      <c r="E1679">
        <v>51</v>
      </c>
    </row>
    <row r="1680" spans="1:5" x14ac:dyDescent="0.25">
      <c r="A1680" t="s">
        <v>299</v>
      </c>
      <c r="B1680" t="s">
        <v>103</v>
      </c>
      <c r="C1680" t="s">
        <v>9</v>
      </c>
      <c r="D1680">
        <v>54</v>
      </c>
      <c r="E1680">
        <v>55</v>
      </c>
    </row>
    <row r="1681" spans="1:5" x14ac:dyDescent="0.25">
      <c r="A1681" t="s">
        <v>299</v>
      </c>
      <c r="B1681" t="s">
        <v>103</v>
      </c>
      <c r="C1681" t="s">
        <v>10</v>
      </c>
      <c r="D1681">
        <v>64</v>
      </c>
      <c r="E1681">
        <v>67</v>
      </c>
    </row>
    <row r="1682" spans="1:5" x14ac:dyDescent="0.25">
      <c r="A1682" t="s">
        <v>299</v>
      </c>
      <c r="B1682" t="s">
        <v>103</v>
      </c>
      <c r="C1682" t="s">
        <v>11</v>
      </c>
      <c r="D1682">
        <v>48</v>
      </c>
      <c r="E1682">
        <v>54</v>
      </c>
    </row>
    <row r="1683" spans="1:5" x14ac:dyDescent="0.25">
      <c r="A1683" t="s">
        <v>299</v>
      </c>
      <c r="B1683" t="s">
        <v>103</v>
      </c>
      <c r="C1683" t="s">
        <v>12</v>
      </c>
      <c r="D1683">
        <v>44</v>
      </c>
      <c r="E1683">
        <v>52</v>
      </c>
    </row>
    <row r="1684" spans="1:5" x14ac:dyDescent="0.25">
      <c r="A1684" t="s">
        <v>299</v>
      </c>
      <c r="B1684" t="s">
        <v>103</v>
      </c>
      <c r="C1684" t="s">
        <v>13</v>
      </c>
      <c r="D1684">
        <v>43</v>
      </c>
      <c r="E1684">
        <v>51</v>
      </c>
    </row>
    <row r="1685" spans="1:5" x14ac:dyDescent="0.25">
      <c r="A1685" t="s">
        <v>299</v>
      </c>
      <c r="B1685" t="s">
        <v>103</v>
      </c>
      <c r="C1685" t="s">
        <v>14</v>
      </c>
      <c r="D1685">
        <v>40</v>
      </c>
      <c r="E1685">
        <v>46</v>
      </c>
    </row>
    <row r="1686" spans="1:5" x14ac:dyDescent="0.25">
      <c r="A1686" t="s">
        <v>299</v>
      </c>
      <c r="B1686" t="s">
        <v>103</v>
      </c>
      <c r="C1686" t="s">
        <v>15</v>
      </c>
      <c r="D1686">
        <v>33</v>
      </c>
      <c r="E1686">
        <v>36</v>
      </c>
    </row>
    <row r="1687" spans="1:5" x14ac:dyDescent="0.25">
      <c r="A1687" t="s">
        <v>299</v>
      </c>
      <c r="B1687" t="s">
        <v>103</v>
      </c>
      <c r="C1687" t="s">
        <v>16</v>
      </c>
      <c r="D1687">
        <v>27</v>
      </c>
      <c r="E1687">
        <v>29</v>
      </c>
    </row>
    <row r="1688" spans="1:5" x14ac:dyDescent="0.25">
      <c r="A1688" t="s">
        <v>299</v>
      </c>
      <c r="B1688" t="s">
        <v>103</v>
      </c>
      <c r="C1688" t="s">
        <v>17</v>
      </c>
      <c r="D1688">
        <v>20</v>
      </c>
      <c r="E1688">
        <v>22</v>
      </c>
    </row>
    <row r="1689" spans="1:5" x14ac:dyDescent="0.25">
      <c r="A1689" t="s">
        <v>299</v>
      </c>
      <c r="B1689" t="s">
        <v>103</v>
      </c>
      <c r="C1689" t="s">
        <v>18</v>
      </c>
      <c r="D1689">
        <v>14</v>
      </c>
      <c r="E1689">
        <v>15</v>
      </c>
    </row>
    <row r="1690" spans="1:5" x14ac:dyDescent="0.25">
      <c r="A1690" t="s">
        <v>299</v>
      </c>
      <c r="B1690" t="s">
        <v>103</v>
      </c>
      <c r="C1690" t="s">
        <v>19</v>
      </c>
      <c r="D1690">
        <v>9</v>
      </c>
      <c r="E1690">
        <v>10</v>
      </c>
    </row>
    <row r="1691" spans="1:5" x14ac:dyDescent="0.25">
      <c r="A1691" t="s">
        <v>299</v>
      </c>
      <c r="B1691" t="s">
        <v>103</v>
      </c>
      <c r="C1691" t="s">
        <v>20</v>
      </c>
      <c r="D1691">
        <v>6</v>
      </c>
      <c r="E1691">
        <v>6</v>
      </c>
    </row>
    <row r="1692" spans="1:5" x14ac:dyDescent="0.25">
      <c r="A1692" t="s">
        <v>299</v>
      </c>
      <c r="B1692" t="s">
        <v>103</v>
      </c>
      <c r="C1692" t="s">
        <v>21</v>
      </c>
      <c r="D1692">
        <v>4</v>
      </c>
      <c r="E1692">
        <v>5</v>
      </c>
    </row>
    <row r="1693" spans="1:5" x14ac:dyDescent="0.25">
      <c r="A1693" t="s">
        <v>299</v>
      </c>
      <c r="B1693" t="s">
        <v>104</v>
      </c>
      <c r="C1693" t="s">
        <v>300</v>
      </c>
      <c r="D1693">
        <v>497</v>
      </c>
      <c r="E1693">
        <v>445</v>
      </c>
    </row>
    <row r="1694" spans="1:5" x14ac:dyDescent="0.25">
      <c r="A1694" t="s">
        <v>299</v>
      </c>
      <c r="B1694" t="s">
        <v>104</v>
      </c>
      <c r="C1694" t="s">
        <v>4</v>
      </c>
      <c r="D1694">
        <v>2040</v>
      </c>
      <c r="E1694">
        <v>1841</v>
      </c>
    </row>
    <row r="1695" spans="1:5" x14ac:dyDescent="0.25">
      <c r="A1695" t="s">
        <v>299</v>
      </c>
      <c r="B1695" t="s">
        <v>104</v>
      </c>
      <c r="C1695" t="s">
        <v>5</v>
      </c>
      <c r="D1695">
        <v>2588</v>
      </c>
      <c r="E1695">
        <v>2275</v>
      </c>
    </row>
    <row r="1696" spans="1:5" x14ac:dyDescent="0.25">
      <c r="A1696" t="s">
        <v>299</v>
      </c>
      <c r="B1696" t="s">
        <v>104</v>
      </c>
      <c r="C1696" t="s">
        <v>6</v>
      </c>
      <c r="D1696">
        <v>2448</v>
      </c>
      <c r="E1696">
        <v>2181</v>
      </c>
    </row>
    <row r="1697" spans="1:5" x14ac:dyDescent="0.25">
      <c r="A1697" t="s">
        <v>299</v>
      </c>
      <c r="B1697" t="s">
        <v>104</v>
      </c>
      <c r="C1697" t="s">
        <v>7</v>
      </c>
      <c r="D1697">
        <v>2065</v>
      </c>
      <c r="E1697">
        <v>1900</v>
      </c>
    </row>
    <row r="1698" spans="1:5" x14ac:dyDescent="0.25">
      <c r="A1698" t="s">
        <v>299</v>
      </c>
      <c r="B1698" t="s">
        <v>104</v>
      </c>
      <c r="C1698" t="s">
        <v>8</v>
      </c>
      <c r="D1698">
        <v>1950</v>
      </c>
      <c r="E1698">
        <v>1853</v>
      </c>
    </row>
    <row r="1699" spans="1:5" x14ac:dyDescent="0.25">
      <c r="A1699" t="s">
        <v>299</v>
      </c>
      <c r="B1699" t="s">
        <v>104</v>
      </c>
      <c r="C1699" t="s">
        <v>9</v>
      </c>
      <c r="D1699">
        <v>1938</v>
      </c>
      <c r="E1699">
        <v>1982</v>
      </c>
    </row>
    <row r="1700" spans="1:5" x14ac:dyDescent="0.25">
      <c r="A1700" t="s">
        <v>299</v>
      </c>
      <c r="B1700" t="s">
        <v>104</v>
      </c>
      <c r="C1700" t="s">
        <v>10</v>
      </c>
      <c r="D1700">
        <v>1972</v>
      </c>
      <c r="E1700">
        <v>2050</v>
      </c>
    </row>
    <row r="1701" spans="1:5" x14ac:dyDescent="0.25">
      <c r="A1701" t="s">
        <v>299</v>
      </c>
      <c r="B1701" t="s">
        <v>104</v>
      </c>
      <c r="C1701" t="s">
        <v>11</v>
      </c>
      <c r="D1701">
        <v>1734</v>
      </c>
      <c r="E1701">
        <v>1958</v>
      </c>
    </row>
    <row r="1702" spans="1:5" x14ac:dyDescent="0.25">
      <c r="A1702" t="s">
        <v>299</v>
      </c>
      <c r="B1702" t="s">
        <v>104</v>
      </c>
      <c r="C1702" t="s">
        <v>12</v>
      </c>
      <c r="D1702">
        <v>1581</v>
      </c>
      <c r="E1702">
        <v>1888</v>
      </c>
    </row>
    <row r="1703" spans="1:5" x14ac:dyDescent="0.25">
      <c r="A1703" t="s">
        <v>299</v>
      </c>
      <c r="B1703" t="s">
        <v>104</v>
      </c>
      <c r="C1703" t="s">
        <v>13</v>
      </c>
      <c r="D1703">
        <v>1568</v>
      </c>
      <c r="E1703">
        <v>1853</v>
      </c>
    </row>
    <row r="1704" spans="1:5" x14ac:dyDescent="0.25">
      <c r="A1704" t="s">
        <v>299</v>
      </c>
      <c r="B1704" t="s">
        <v>104</v>
      </c>
      <c r="C1704" t="s">
        <v>14</v>
      </c>
      <c r="D1704">
        <v>1440</v>
      </c>
      <c r="E1704">
        <v>1642</v>
      </c>
    </row>
    <row r="1705" spans="1:5" x14ac:dyDescent="0.25">
      <c r="A1705" t="s">
        <v>299</v>
      </c>
      <c r="B1705" t="s">
        <v>104</v>
      </c>
      <c r="C1705" t="s">
        <v>15</v>
      </c>
      <c r="D1705">
        <v>1185</v>
      </c>
      <c r="E1705">
        <v>1313</v>
      </c>
    </row>
    <row r="1706" spans="1:5" x14ac:dyDescent="0.25">
      <c r="A1706" t="s">
        <v>299</v>
      </c>
      <c r="B1706" t="s">
        <v>104</v>
      </c>
      <c r="C1706" t="s">
        <v>16</v>
      </c>
      <c r="D1706">
        <v>969</v>
      </c>
      <c r="E1706">
        <v>1067</v>
      </c>
    </row>
    <row r="1707" spans="1:5" x14ac:dyDescent="0.25">
      <c r="A1707" t="s">
        <v>299</v>
      </c>
      <c r="B1707" t="s">
        <v>104</v>
      </c>
      <c r="C1707" t="s">
        <v>17</v>
      </c>
      <c r="D1707">
        <v>739</v>
      </c>
      <c r="E1707">
        <v>785</v>
      </c>
    </row>
    <row r="1708" spans="1:5" x14ac:dyDescent="0.25">
      <c r="A1708" t="s">
        <v>299</v>
      </c>
      <c r="B1708" t="s">
        <v>104</v>
      </c>
      <c r="C1708" t="s">
        <v>18</v>
      </c>
      <c r="D1708">
        <v>510</v>
      </c>
      <c r="E1708">
        <v>539</v>
      </c>
    </row>
    <row r="1709" spans="1:5" x14ac:dyDescent="0.25">
      <c r="A1709" t="s">
        <v>299</v>
      </c>
      <c r="B1709" t="s">
        <v>104</v>
      </c>
      <c r="C1709" t="s">
        <v>19</v>
      </c>
      <c r="D1709">
        <v>357</v>
      </c>
      <c r="E1709">
        <v>375</v>
      </c>
    </row>
    <row r="1710" spans="1:5" x14ac:dyDescent="0.25">
      <c r="A1710" t="s">
        <v>299</v>
      </c>
      <c r="B1710" t="s">
        <v>104</v>
      </c>
      <c r="C1710" t="s">
        <v>20</v>
      </c>
      <c r="D1710">
        <v>216</v>
      </c>
      <c r="E1710">
        <v>246</v>
      </c>
    </row>
    <row r="1711" spans="1:5" x14ac:dyDescent="0.25">
      <c r="A1711" t="s">
        <v>299</v>
      </c>
      <c r="B1711" t="s">
        <v>104</v>
      </c>
      <c r="C1711" t="s">
        <v>21</v>
      </c>
      <c r="D1711">
        <v>165</v>
      </c>
      <c r="E1711">
        <v>187</v>
      </c>
    </row>
    <row r="1712" spans="1:5" x14ac:dyDescent="0.25">
      <c r="A1712" t="s">
        <v>299</v>
      </c>
      <c r="B1712" t="s">
        <v>105</v>
      </c>
      <c r="C1712" t="s">
        <v>300</v>
      </c>
      <c r="D1712">
        <v>96</v>
      </c>
      <c r="E1712">
        <v>86</v>
      </c>
    </row>
    <row r="1713" spans="1:5" x14ac:dyDescent="0.25">
      <c r="A1713" t="s">
        <v>299</v>
      </c>
      <c r="B1713" t="s">
        <v>105</v>
      </c>
      <c r="C1713" t="s">
        <v>4</v>
      </c>
      <c r="D1713">
        <v>395</v>
      </c>
      <c r="E1713">
        <v>356</v>
      </c>
    </row>
    <row r="1714" spans="1:5" x14ac:dyDescent="0.25">
      <c r="A1714" t="s">
        <v>299</v>
      </c>
      <c r="B1714" t="s">
        <v>105</v>
      </c>
      <c r="C1714" t="s">
        <v>5</v>
      </c>
      <c r="D1714">
        <v>501</v>
      </c>
      <c r="E1714">
        <v>440</v>
      </c>
    </row>
    <row r="1715" spans="1:5" x14ac:dyDescent="0.25">
      <c r="A1715" t="s">
        <v>299</v>
      </c>
      <c r="B1715" t="s">
        <v>105</v>
      </c>
      <c r="C1715" t="s">
        <v>6</v>
      </c>
      <c r="D1715">
        <v>474</v>
      </c>
      <c r="E1715">
        <v>422</v>
      </c>
    </row>
    <row r="1716" spans="1:5" x14ac:dyDescent="0.25">
      <c r="A1716" t="s">
        <v>299</v>
      </c>
      <c r="B1716" t="s">
        <v>105</v>
      </c>
      <c r="C1716" t="s">
        <v>7</v>
      </c>
      <c r="D1716">
        <v>400</v>
      </c>
      <c r="E1716">
        <v>368</v>
      </c>
    </row>
    <row r="1717" spans="1:5" x14ac:dyDescent="0.25">
      <c r="A1717" t="s">
        <v>299</v>
      </c>
      <c r="B1717" t="s">
        <v>105</v>
      </c>
      <c r="C1717" t="s">
        <v>8</v>
      </c>
      <c r="D1717">
        <v>377</v>
      </c>
      <c r="E1717">
        <v>358</v>
      </c>
    </row>
    <row r="1718" spans="1:5" x14ac:dyDescent="0.25">
      <c r="A1718" t="s">
        <v>299</v>
      </c>
      <c r="B1718" t="s">
        <v>105</v>
      </c>
      <c r="C1718" t="s">
        <v>9</v>
      </c>
      <c r="D1718">
        <v>375</v>
      </c>
      <c r="E1718">
        <v>383</v>
      </c>
    </row>
    <row r="1719" spans="1:5" x14ac:dyDescent="0.25">
      <c r="A1719" t="s">
        <v>299</v>
      </c>
      <c r="B1719" t="s">
        <v>105</v>
      </c>
      <c r="C1719" t="s">
        <v>10</v>
      </c>
      <c r="D1719">
        <v>388</v>
      </c>
      <c r="E1719">
        <v>406</v>
      </c>
    </row>
    <row r="1720" spans="1:5" x14ac:dyDescent="0.25">
      <c r="A1720" t="s">
        <v>299</v>
      </c>
      <c r="B1720" t="s">
        <v>105</v>
      </c>
      <c r="C1720" t="s">
        <v>11</v>
      </c>
      <c r="D1720">
        <v>335</v>
      </c>
      <c r="E1720">
        <v>379</v>
      </c>
    </row>
    <row r="1721" spans="1:5" x14ac:dyDescent="0.25">
      <c r="A1721" t="s">
        <v>299</v>
      </c>
      <c r="B1721" t="s">
        <v>105</v>
      </c>
      <c r="C1721" t="s">
        <v>12</v>
      </c>
      <c r="D1721">
        <v>306</v>
      </c>
      <c r="E1721">
        <v>365</v>
      </c>
    </row>
    <row r="1722" spans="1:5" x14ac:dyDescent="0.25">
      <c r="A1722" t="s">
        <v>299</v>
      </c>
      <c r="B1722" t="s">
        <v>105</v>
      </c>
      <c r="C1722" t="s">
        <v>13</v>
      </c>
      <c r="D1722">
        <v>303</v>
      </c>
      <c r="E1722">
        <v>358</v>
      </c>
    </row>
    <row r="1723" spans="1:5" x14ac:dyDescent="0.25">
      <c r="A1723" t="s">
        <v>299</v>
      </c>
      <c r="B1723" t="s">
        <v>105</v>
      </c>
      <c r="C1723" t="s">
        <v>14</v>
      </c>
      <c r="D1723">
        <v>279</v>
      </c>
      <c r="E1723">
        <v>318</v>
      </c>
    </row>
    <row r="1724" spans="1:5" x14ac:dyDescent="0.25">
      <c r="A1724" t="s">
        <v>299</v>
      </c>
      <c r="B1724" t="s">
        <v>105</v>
      </c>
      <c r="C1724" t="s">
        <v>15</v>
      </c>
      <c r="D1724">
        <v>229</v>
      </c>
      <c r="E1724">
        <v>254</v>
      </c>
    </row>
    <row r="1725" spans="1:5" x14ac:dyDescent="0.25">
      <c r="A1725" t="s">
        <v>299</v>
      </c>
      <c r="B1725" t="s">
        <v>105</v>
      </c>
      <c r="C1725" t="s">
        <v>16</v>
      </c>
      <c r="D1725">
        <v>187</v>
      </c>
      <c r="E1725">
        <v>206</v>
      </c>
    </row>
    <row r="1726" spans="1:5" x14ac:dyDescent="0.25">
      <c r="A1726" t="s">
        <v>299</v>
      </c>
      <c r="B1726" t="s">
        <v>105</v>
      </c>
      <c r="C1726" t="s">
        <v>17</v>
      </c>
      <c r="D1726">
        <v>143</v>
      </c>
      <c r="E1726">
        <v>152</v>
      </c>
    </row>
    <row r="1727" spans="1:5" x14ac:dyDescent="0.25">
      <c r="A1727" t="s">
        <v>299</v>
      </c>
      <c r="B1727" t="s">
        <v>105</v>
      </c>
      <c r="C1727" t="s">
        <v>18</v>
      </c>
      <c r="D1727">
        <v>98</v>
      </c>
      <c r="E1727">
        <v>104</v>
      </c>
    </row>
    <row r="1728" spans="1:5" x14ac:dyDescent="0.25">
      <c r="A1728" t="s">
        <v>299</v>
      </c>
      <c r="B1728" t="s">
        <v>105</v>
      </c>
      <c r="C1728" t="s">
        <v>19</v>
      </c>
      <c r="D1728">
        <v>69</v>
      </c>
      <c r="E1728">
        <v>72</v>
      </c>
    </row>
    <row r="1729" spans="1:5" x14ac:dyDescent="0.25">
      <c r="A1729" t="s">
        <v>299</v>
      </c>
      <c r="B1729" t="s">
        <v>105</v>
      </c>
      <c r="C1729" t="s">
        <v>20</v>
      </c>
      <c r="D1729">
        <v>41</v>
      </c>
      <c r="E1729">
        <v>47</v>
      </c>
    </row>
    <row r="1730" spans="1:5" x14ac:dyDescent="0.25">
      <c r="A1730" t="s">
        <v>299</v>
      </c>
      <c r="B1730" t="s">
        <v>105</v>
      </c>
      <c r="C1730" t="s">
        <v>21</v>
      </c>
      <c r="D1730">
        <v>32</v>
      </c>
      <c r="E1730">
        <v>36</v>
      </c>
    </row>
    <row r="1731" spans="1:5" x14ac:dyDescent="0.25">
      <c r="A1731" t="s">
        <v>299</v>
      </c>
      <c r="B1731" t="s">
        <v>106</v>
      </c>
      <c r="C1731" t="s">
        <v>300</v>
      </c>
      <c r="D1731">
        <v>87</v>
      </c>
      <c r="E1731">
        <v>78</v>
      </c>
    </row>
    <row r="1732" spans="1:5" x14ac:dyDescent="0.25">
      <c r="A1732" t="s">
        <v>299</v>
      </c>
      <c r="B1732" t="s">
        <v>106</v>
      </c>
      <c r="C1732" t="s">
        <v>4</v>
      </c>
      <c r="D1732">
        <v>358</v>
      </c>
      <c r="E1732">
        <v>323</v>
      </c>
    </row>
    <row r="1733" spans="1:5" x14ac:dyDescent="0.25">
      <c r="A1733" t="s">
        <v>299</v>
      </c>
      <c r="B1733" t="s">
        <v>106</v>
      </c>
      <c r="C1733" t="s">
        <v>5</v>
      </c>
      <c r="D1733">
        <v>455</v>
      </c>
      <c r="E1733">
        <v>400</v>
      </c>
    </row>
    <row r="1734" spans="1:5" x14ac:dyDescent="0.25">
      <c r="A1734" t="s">
        <v>299</v>
      </c>
      <c r="B1734" t="s">
        <v>106</v>
      </c>
      <c r="C1734" t="s">
        <v>6</v>
      </c>
      <c r="D1734">
        <v>430</v>
      </c>
      <c r="E1734">
        <v>383</v>
      </c>
    </row>
    <row r="1735" spans="1:5" x14ac:dyDescent="0.25">
      <c r="A1735" t="s">
        <v>299</v>
      </c>
      <c r="B1735" t="s">
        <v>106</v>
      </c>
      <c r="C1735" t="s">
        <v>7</v>
      </c>
      <c r="D1735">
        <v>363</v>
      </c>
      <c r="E1735">
        <v>334</v>
      </c>
    </row>
    <row r="1736" spans="1:5" x14ac:dyDescent="0.25">
      <c r="A1736" t="s">
        <v>299</v>
      </c>
      <c r="B1736" t="s">
        <v>106</v>
      </c>
      <c r="C1736" t="s">
        <v>8</v>
      </c>
      <c r="D1736">
        <v>343</v>
      </c>
      <c r="E1736">
        <v>325</v>
      </c>
    </row>
    <row r="1737" spans="1:5" x14ac:dyDescent="0.25">
      <c r="A1737" t="s">
        <v>299</v>
      </c>
      <c r="B1737" t="s">
        <v>106</v>
      </c>
      <c r="C1737" t="s">
        <v>9</v>
      </c>
      <c r="D1737">
        <v>340</v>
      </c>
      <c r="E1737">
        <v>348</v>
      </c>
    </row>
    <row r="1738" spans="1:5" x14ac:dyDescent="0.25">
      <c r="A1738" t="s">
        <v>299</v>
      </c>
      <c r="B1738" t="s">
        <v>106</v>
      </c>
      <c r="C1738" t="s">
        <v>10</v>
      </c>
      <c r="D1738">
        <v>354</v>
      </c>
      <c r="E1738">
        <v>368</v>
      </c>
    </row>
    <row r="1739" spans="1:5" x14ac:dyDescent="0.25">
      <c r="A1739" t="s">
        <v>299</v>
      </c>
      <c r="B1739" t="s">
        <v>106</v>
      </c>
      <c r="C1739" t="s">
        <v>11</v>
      </c>
      <c r="D1739">
        <v>305</v>
      </c>
      <c r="E1739">
        <v>344</v>
      </c>
    </row>
    <row r="1740" spans="1:5" x14ac:dyDescent="0.25">
      <c r="A1740" t="s">
        <v>299</v>
      </c>
      <c r="B1740" t="s">
        <v>106</v>
      </c>
      <c r="C1740" t="s">
        <v>12</v>
      </c>
      <c r="D1740">
        <v>278</v>
      </c>
      <c r="E1740">
        <v>332</v>
      </c>
    </row>
    <row r="1741" spans="1:5" x14ac:dyDescent="0.25">
      <c r="A1741" t="s">
        <v>299</v>
      </c>
      <c r="B1741" t="s">
        <v>106</v>
      </c>
      <c r="C1741" t="s">
        <v>13</v>
      </c>
      <c r="D1741">
        <v>275</v>
      </c>
      <c r="E1741">
        <v>325</v>
      </c>
    </row>
    <row r="1742" spans="1:5" x14ac:dyDescent="0.25">
      <c r="A1742" t="s">
        <v>299</v>
      </c>
      <c r="B1742" t="s">
        <v>106</v>
      </c>
      <c r="C1742" t="s">
        <v>14</v>
      </c>
      <c r="D1742">
        <v>253</v>
      </c>
      <c r="E1742">
        <v>288</v>
      </c>
    </row>
    <row r="1743" spans="1:5" x14ac:dyDescent="0.25">
      <c r="A1743" t="s">
        <v>299</v>
      </c>
      <c r="B1743" t="s">
        <v>106</v>
      </c>
      <c r="C1743" t="s">
        <v>15</v>
      </c>
      <c r="D1743">
        <v>208</v>
      </c>
      <c r="E1743">
        <v>231</v>
      </c>
    </row>
    <row r="1744" spans="1:5" x14ac:dyDescent="0.25">
      <c r="A1744" t="s">
        <v>299</v>
      </c>
      <c r="B1744" t="s">
        <v>106</v>
      </c>
      <c r="C1744" t="s">
        <v>16</v>
      </c>
      <c r="D1744">
        <v>170</v>
      </c>
      <c r="E1744">
        <v>187</v>
      </c>
    </row>
    <row r="1745" spans="1:5" x14ac:dyDescent="0.25">
      <c r="A1745" t="s">
        <v>299</v>
      </c>
      <c r="B1745" t="s">
        <v>106</v>
      </c>
      <c r="C1745" t="s">
        <v>17</v>
      </c>
      <c r="D1745">
        <v>130</v>
      </c>
      <c r="E1745">
        <v>138</v>
      </c>
    </row>
    <row r="1746" spans="1:5" x14ac:dyDescent="0.25">
      <c r="A1746" t="s">
        <v>299</v>
      </c>
      <c r="B1746" t="s">
        <v>106</v>
      </c>
      <c r="C1746" t="s">
        <v>18</v>
      </c>
      <c r="D1746">
        <v>89</v>
      </c>
      <c r="E1746">
        <v>94</v>
      </c>
    </row>
    <row r="1747" spans="1:5" x14ac:dyDescent="0.25">
      <c r="A1747" t="s">
        <v>299</v>
      </c>
      <c r="B1747" t="s">
        <v>106</v>
      </c>
      <c r="C1747" t="s">
        <v>19</v>
      </c>
      <c r="D1747">
        <v>62</v>
      </c>
      <c r="E1747">
        <v>66</v>
      </c>
    </row>
    <row r="1748" spans="1:5" x14ac:dyDescent="0.25">
      <c r="A1748" t="s">
        <v>299</v>
      </c>
      <c r="B1748" t="s">
        <v>106</v>
      </c>
      <c r="C1748" t="s">
        <v>20</v>
      </c>
      <c r="D1748">
        <v>38</v>
      </c>
      <c r="E1748">
        <v>43</v>
      </c>
    </row>
    <row r="1749" spans="1:5" x14ac:dyDescent="0.25">
      <c r="A1749" t="s">
        <v>299</v>
      </c>
      <c r="B1749" t="s">
        <v>106</v>
      </c>
      <c r="C1749" t="s">
        <v>21</v>
      </c>
      <c r="D1749">
        <v>29</v>
      </c>
      <c r="E1749">
        <v>33</v>
      </c>
    </row>
    <row r="1750" spans="1:5" x14ac:dyDescent="0.25">
      <c r="A1750" t="s">
        <v>299</v>
      </c>
      <c r="B1750" t="s">
        <v>107</v>
      </c>
      <c r="C1750" t="s">
        <v>300</v>
      </c>
      <c r="D1750">
        <v>17</v>
      </c>
      <c r="E1750">
        <v>15</v>
      </c>
    </row>
    <row r="1751" spans="1:5" x14ac:dyDescent="0.25">
      <c r="A1751" t="s">
        <v>299</v>
      </c>
      <c r="B1751" t="s">
        <v>107</v>
      </c>
      <c r="C1751" t="s">
        <v>4</v>
      </c>
      <c r="D1751">
        <v>71</v>
      </c>
      <c r="E1751">
        <v>64</v>
      </c>
    </row>
    <row r="1752" spans="1:5" x14ac:dyDescent="0.25">
      <c r="A1752" t="s">
        <v>299</v>
      </c>
      <c r="B1752" t="s">
        <v>107</v>
      </c>
      <c r="C1752" t="s">
        <v>5</v>
      </c>
      <c r="D1752">
        <v>90</v>
      </c>
      <c r="E1752">
        <v>79</v>
      </c>
    </row>
    <row r="1753" spans="1:5" x14ac:dyDescent="0.25">
      <c r="A1753" t="s">
        <v>299</v>
      </c>
      <c r="B1753" t="s">
        <v>107</v>
      </c>
      <c r="C1753" t="s">
        <v>6</v>
      </c>
      <c r="D1753">
        <v>85</v>
      </c>
      <c r="E1753">
        <v>76</v>
      </c>
    </row>
    <row r="1754" spans="1:5" x14ac:dyDescent="0.25">
      <c r="A1754" t="s">
        <v>299</v>
      </c>
      <c r="B1754" t="s">
        <v>107</v>
      </c>
      <c r="C1754" t="s">
        <v>7</v>
      </c>
      <c r="D1754">
        <v>72</v>
      </c>
      <c r="E1754">
        <v>66</v>
      </c>
    </row>
    <row r="1755" spans="1:5" x14ac:dyDescent="0.25">
      <c r="A1755" t="s">
        <v>299</v>
      </c>
      <c r="B1755" t="s">
        <v>107</v>
      </c>
      <c r="C1755" t="s">
        <v>8</v>
      </c>
      <c r="D1755">
        <v>68</v>
      </c>
      <c r="E1755">
        <v>64</v>
      </c>
    </row>
    <row r="1756" spans="1:5" x14ac:dyDescent="0.25">
      <c r="A1756" t="s">
        <v>299</v>
      </c>
      <c r="B1756" t="s">
        <v>107</v>
      </c>
      <c r="C1756" t="s">
        <v>9</v>
      </c>
      <c r="D1756">
        <v>67</v>
      </c>
      <c r="E1756">
        <v>69</v>
      </c>
    </row>
    <row r="1757" spans="1:5" x14ac:dyDescent="0.25">
      <c r="A1757" t="s">
        <v>299</v>
      </c>
      <c r="B1757" t="s">
        <v>107</v>
      </c>
      <c r="C1757" t="s">
        <v>10</v>
      </c>
      <c r="D1757">
        <v>76</v>
      </c>
      <c r="E1757">
        <v>79</v>
      </c>
    </row>
    <row r="1758" spans="1:5" x14ac:dyDescent="0.25">
      <c r="A1758" t="s">
        <v>299</v>
      </c>
      <c r="B1758" t="s">
        <v>107</v>
      </c>
      <c r="C1758" t="s">
        <v>11</v>
      </c>
      <c r="D1758">
        <v>60</v>
      </c>
      <c r="E1758">
        <v>68</v>
      </c>
    </row>
    <row r="1759" spans="1:5" x14ac:dyDescent="0.25">
      <c r="A1759" t="s">
        <v>299</v>
      </c>
      <c r="B1759" t="s">
        <v>107</v>
      </c>
      <c r="C1759" t="s">
        <v>12</v>
      </c>
      <c r="D1759">
        <v>55</v>
      </c>
      <c r="E1759">
        <v>65</v>
      </c>
    </row>
    <row r="1760" spans="1:5" x14ac:dyDescent="0.25">
      <c r="A1760" t="s">
        <v>299</v>
      </c>
      <c r="B1760" t="s">
        <v>107</v>
      </c>
      <c r="C1760" t="s">
        <v>13</v>
      </c>
      <c r="D1760">
        <v>54</v>
      </c>
      <c r="E1760">
        <v>64</v>
      </c>
    </row>
    <row r="1761" spans="1:5" x14ac:dyDescent="0.25">
      <c r="A1761" t="s">
        <v>299</v>
      </c>
      <c r="B1761" t="s">
        <v>107</v>
      </c>
      <c r="C1761" t="s">
        <v>14</v>
      </c>
      <c r="D1761">
        <v>50</v>
      </c>
      <c r="E1761">
        <v>57</v>
      </c>
    </row>
    <row r="1762" spans="1:5" x14ac:dyDescent="0.25">
      <c r="A1762" t="s">
        <v>299</v>
      </c>
      <c r="B1762" t="s">
        <v>107</v>
      </c>
      <c r="C1762" t="s">
        <v>15</v>
      </c>
      <c r="D1762">
        <v>41</v>
      </c>
      <c r="E1762">
        <v>45</v>
      </c>
    </row>
    <row r="1763" spans="1:5" x14ac:dyDescent="0.25">
      <c r="A1763" t="s">
        <v>299</v>
      </c>
      <c r="B1763" t="s">
        <v>107</v>
      </c>
      <c r="C1763" t="s">
        <v>16</v>
      </c>
      <c r="D1763">
        <v>33</v>
      </c>
      <c r="E1763">
        <v>37</v>
      </c>
    </row>
    <row r="1764" spans="1:5" x14ac:dyDescent="0.25">
      <c r="A1764" t="s">
        <v>299</v>
      </c>
      <c r="B1764" t="s">
        <v>107</v>
      </c>
      <c r="C1764" t="s">
        <v>17</v>
      </c>
      <c r="D1764">
        <v>25</v>
      </c>
      <c r="E1764">
        <v>27</v>
      </c>
    </row>
    <row r="1765" spans="1:5" x14ac:dyDescent="0.25">
      <c r="A1765" t="s">
        <v>299</v>
      </c>
      <c r="B1765" t="s">
        <v>107</v>
      </c>
      <c r="C1765" t="s">
        <v>18</v>
      </c>
      <c r="D1765">
        <v>17</v>
      </c>
      <c r="E1765">
        <v>18</v>
      </c>
    </row>
    <row r="1766" spans="1:5" x14ac:dyDescent="0.25">
      <c r="A1766" t="s">
        <v>299</v>
      </c>
      <c r="B1766" t="s">
        <v>107</v>
      </c>
      <c r="C1766" t="s">
        <v>19</v>
      </c>
      <c r="D1766">
        <v>12</v>
      </c>
      <c r="E1766">
        <v>13</v>
      </c>
    </row>
    <row r="1767" spans="1:5" x14ac:dyDescent="0.25">
      <c r="A1767" t="s">
        <v>299</v>
      </c>
      <c r="B1767" t="s">
        <v>107</v>
      </c>
      <c r="C1767" t="s">
        <v>20</v>
      </c>
      <c r="D1767">
        <v>7</v>
      </c>
      <c r="E1767">
        <v>8</v>
      </c>
    </row>
    <row r="1768" spans="1:5" x14ac:dyDescent="0.25">
      <c r="A1768" t="s">
        <v>299</v>
      </c>
      <c r="B1768" t="s">
        <v>107</v>
      </c>
      <c r="C1768" t="s">
        <v>21</v>
      </c>
      <c r="D1768">
        <v>5</v>
      </c>
      <c r="E1768">
        <v>6</v>
      </c>
    </row>
    <row r="1769" spans="1:5" x14ac:dyDescent="0.25">
      <c r="A1769" t="s">
        <v>299</v>
      </c>
      <c r="B1769" t="s">
        <v>108</v>
      </c>
      <c r="C1769" t="s">
        <v>300</v>
      </c>
      <c r="D1769">
        <v>11</v>
      </c>
      <c r="E1769">
        <v>10</v>
      </c>
    </row>
    <row r="1770" spans="1:5" x14ac:dyDescent="0.25">
      <c r="A1770" t="s">
        <v>299</v>
      </c>
      <c r="B1770" t="s">
        <v>108</v>
      </c>
      <c r="C1770" t="s">
        <v>4</v>
      </c>
      <c r="D1770">
        <v>46</v>
      </c>
      <c r="E1770">
        <v>42</v>
      </c>
    </row>
    <row r="1771" spans="1:5" x14ac:dyDescent="0.25">
      <c r="A1771" t="s">
        <v>299</v>
      </c>
      <c r="B1771" t="s">
        <v>108</v>
      </c>
      <c r="C1771" t="s">
        <v>5</v>
      </c>
      <c r="D1771">
        <v>59</v>
      </c>
      <c r="E1771">
        <v>52</v>
      </c>
    </row>
    <row r="1772" spans="1:5" x14ac:dyDescent="0.25">
      <c r="A1772" t="s">
        <v>299</v>
      </c>
      <c r="B1772" t="s">
        <v>108</v>
      </c>
      <c r="C1772" t="s">
        <v>6</v>
      </c>
      <c r="D1772">
        <v>56</v>
      </c>
      <c r="E1772">
        <v>50</v>
      </c>
    </row>
    <row r="1773" spans="1:5" x14ac:dyDescent="0.25">
      <c r="A1773" t="s">
        <v>299</v>
      </c>
      <c r="B1773" t="s">
        <v>108</v>
      </c>
      <c r="C1773" t="s">
        <v>7</v>
      </c>
      <c r="D1773">
        <v>47</v>
      </c>
      <c r="E1773">
        <v>43</v>
      </c>
    </row>
    <row r="1774" spans="1:5" x14ac:dyDescent="0.25">
      <c r="A1774" t="s">
        <v>299</v>
      </c>
      <c r="B1774" t="s">
        <v>108</v>
      </c>
      <c r="C1774" t="s">
        <v>8</v>
      </c>
      <c r="D1774">
        <v>44</v>
      </c>
      <c r="E1774">
        <v>42</v>
      </c>
    </row>
    <row r="1775" spans="1:5" x14ac:dyDescent="0.25">
      <c r="A1775" t="s">
        <v>299</v>
      </c>
      <c r="B1775" t="s">
        <v>108</v>
      </c>
      <c r="C1775" t="s">
        <v>9</v>
      </c>
      <c r="D1775">
        <v>44</v>
      </c>
      <c r="E1775">
        <v>45</v>
      </c>
    </row>
    <row r="1776" spans="1:5" x14ac:dyDescent="0.25">
      <c r="A1776" t="s">
        <v>299</v>
      </c>
      <c r="B1776" t="s">
        <v>108</v>
      </c>
      <c r="C1776" t="s">
        <v>10</v>
      </c>
      <c r="D1776">
        <v>54</v>
      </c>
      <c r="E1776">
        <v>55</v>
      </c>
    </row>
    <row r="1777" spans="1:5" x14ac:dyDescent="0.25">
      <c r="A1777" t="s">
        <v>299</v>
      </c>
      <c r="B1777" t="s">
        <v>108</v>
      </c>
      <c r="C1777" t="s">
        <v>11</v>
      </c>
      <c r="D1777">
        <v>39</v>
      </c>
      <c r="E1777">
        <v>45</v>
      </c>
    </row>
    <row r="1778" spans="1:5" x14ac:dyDescent="0.25">
      <c r="A1778" t="s">
        <v>299</v>
      </c>
      <c r="B1778" t="s">
        <v>108</v>
      </c>
      <c r="C1778" t="s">
        <v>12</v>
      </c>
      <c r="D1778">
        <v>36</v>
      </c>
      <c r="E1778">
        <v>43</v>
      </c>
    </row>
    <row r="1779" spans="1:5" x14ac:dyDescent="0.25">
      <c r="A1779" t="s">
        <v>299</v>
      </c>
      <c r="B1779" t="s">
        <v>108</v>
      </c>
      <c r="C1779" t="s">
        <v>13</v>
      </c>
      <c r="D1779">
        <v>36</v>
      </c>
      <c r="E1779">
        <v>42</v>
      </c>
    </row>
    <row r="1780" spans="1:5" x14ac:dyDescent="0.25">
      <c r="A1780" t="s">
        <v>299</v>
      </c>
      <c r="B1780" t="s">
        <v>108</v>
      </c>
      <c r="C1780" t="s">
        <v>14</v>
      </c>
      <c r="D1780">
        <v>33</v>
      </c>
      <c r="E1780">
        <v>37</v>
      </c>
    </row>
    <row r="1781" spans="1:5" x14ac:dyDescent="0.25">
      <c r="A1781" t="s">
        <v>299</v>
      </c>
      <c r="B1781" t="s">
        <v>108</v>
      </c>
      <c r="C1781" t="s">
        <v>15</v>
      </c>
      <c r="D1781">
        <v>27</v>
      </c>
      <c r="E1781">
        <v>30</v>
      </c>
    </row>
    <row r="1782" spans="1:5" x14ac:dyDescent="0.25">
      <c r="A1782" t="s">
        <v>299</v>
      </c>
      <c r="B1782" t="s">
        <v>108</v>
      </c>
      <c r="C1782" t="s">
        <v>16</v>
      </c>
      <c r="D1782">
        <v>22</v>
      </c>
      <c r="E1782">
        <v>24</v>
      </c>
    </row>
    <row r="1783" spans="1:5" x14ac:dyDescent="0.25">
      <c r="A1783" t="s">
        <v>299</v>
      </c>
      <c r="B1783" t="s">
        <v>108</v>
      </c>
      <c r="C1783" t="s">
        <v>17</v>
      </c>
      <c r="D1783">
        <v>17</v>
      </c>
      <c r="E1783">
        <v>18</v>
      </c>
    </row>
    <row r="1784" spans="1:5" x14ac:dyDescent="0.25">
      <c r="A1784" t="s">
        <v>299</v>
      </c>
      <c r="B1784" t="s">
        <v>108</v>
      </c>
      <c r="C1784" t="s">
        <v>18</v>
      </c>
      <c r="D1784">
        <v>11</v>
      </c>
      <c r="E1784">
        <v>12</v>
      </c>
    </row>
    <row r="1785" spans="1:5" x14ac:dyDescent="0.25">
      <c r="A1785" t="s">
        <v>299</v>
      </c>
      <c r="B1785" t="s">
        <v>108</v>
      </c>
      <c r="C1785" t="s">
        <v>19</v>
      </c>
      <c r="D1785">
        <v>8</v>
      </c>
      <c r="E1785">
        <v>8</v>
      </c>
    </row>
    <row r="1786" spans="1:5" x14ac:dyDescent="0.25">
      <c r="A1786" t="s">
        <v>299</v>
      </c>
      <c r="B1786" t="s">
        <v>108</v>
      </c>
      <c r="C1786" t="s">
        <v>20</v>
      </c>
      <c r="D1786">
        <v>4</v>
      </c>
      <c r="E1786">
        <v>5</v>
      </c>
    </row>
    <row r="1787" spans="1:5" x14ac:dyDescent="0.25">
      <c r="A1787" t="s">
        <v>299</v>
      </c>
      <c r="B1787" t="s">
        <v>108</v>
      </c>
      <c r="C1787" t="s">
        <v>21</v>
      </c>
      <c r="D1787">
        <v>3</v>
      </c>
      <c r="E1787">
        <v>4</v>
      </c>
    </row>
    <row r="1788" spans="1:5" x14ac:dyDescent="0.25">
      <c r="A1788" t="s">
        <v>299</v>
      </c>
      <c r="B1788" t="s">
        <v>109</v>
      </c>
      <c r="C1788" t="s">
        <v>300</v>
      </c>
      <c r="D1788">
        <v>59</v>
      </c>
      <c r="E1788">
        <v>53</v>
      </c>
    </row>
    <row r="1789" spans="1:5" x14ac:dyDescent="0.25">
      <c r="A1789" t="s">
        <v>299</v>
      </c>
      <c r="B1789" t="s">
        <v>109</v>
      </c>
      <c r="C1789" t="s">
        <v>4</v>
      </c>
      <c r="D1789">
        <v>245</v>
      </c>
      <c r="E1789">
        <v>221</v>
      </c>
    </row>
    <row r="1790" spans="1:5" x14ac:dyDescent="0.25">
      <c r="A1790" t="s">
        <v>299</v>
      </c>
      <c r="B1790" t="s">
        <v>109</v>
      </c>
      <c r="C1790" t="s">
        <v>5</v>
      </c>
      <c r="D1790">
        <v>311</v>
      </c>
      <c r="E1790">
        <v>273</v>
      </c>
    </row>
    <row r="1791" spans="1:5" x14ac:dyDescent="0.25">
      <c r="A1791" t="s">
        <v>299</v>
      </c>
      <c r="B1791" t="s">
        <v>109</v>
      </c>
      <c r="C1791" t="s">
        <v>6</v>
      </c>
      <c r="D1791">
        <v>294</v>
      </c>
      <c r="E1791">
        <v>262</v>
      </c>
    </row>
    <row r="1792" spans="1:5" x14ac:dyDescent="0.25">
      <c r="A1792" t="s">
        <v>299</v>
      </c>
      <c r="B1792" t="s">
        <v>109</v>
      </c>
      <c r="C1792" t="s">
        <v>7</v>
      </c>
      <c r="D1792">
        <v>248</v>
      </c>
      <c r="E1792">
        <v>228</v>
      </c>
    </row>
    <row r="1793" spans="1:5" x14ac:dyDescent="0.25">
      <c r="A1793" t="s">
        <v>299</v>
      </c>
      <c r="B1793" t="s">
        <v>109</v>
      </c>
      <c r="C1793" t="s">
        <v>8</v>
      </c>
      <c r="D1793">
        <v>234</v>
      </c>
      <c r="E1793">
        <v>222</v>
      </c>
    </row>
    <row r="1794" spans="1:5" x14ac:dyDescent="0.25">
      <c r="A1794" t="s">
        <v>299</v>
      </c>
      <c r="B1794" t="s">
        <v>109</v>
      </c>
      <c r="C1794" t="s">
        <v>9</v>
      </c>
      <c r="D1794">
        <v>233</v>
      </c>
      <c r="E1794">
        <v>238</v>
      </c>
    </row>
    <row r="1795" spans="1:5" x14ac:dyDescent="0.25">
      <c r="A1795" t="s">
        <v>299</v>
      </c>
      <c r="B1795" t="s">
        <v>109</v>
      </c>
      <c r="C1795" t="s">
        <v>10</v>
      </c>
      <c r="D1795">
        <v>245</v>
      </c>
      <c r="E1795">
        <v>254</v>
      </c>
    </row>
    <row r="1796" spans="1:5" x14ac:dyDescent="0.25">
      <c r="A1796" t="s">
        <v>299</v>
      </c>
      <c r="B1796" t="s">
        <v>109</v>
      </c>
      <c r="C1796" t="s">
        <v>11</v>
      </c>
      <c r="D1796">
        <v>208</v>
      </c>
      <c r="E1796">
        <v>235</v>
      </c>
    </row>
    <row r="1797" spans="1:5" x14ac:dyDescent="0.25">
      <c r="A1797" t="s">
        <v>299</v>
      </c>
      <c r="B1797" t="s">
        <v>109</v>
      </c>
      <c r="C1797" t="s">
        <v>12</v>
      </c>
      <c r="D1797">
        <v>190</v>
      </c>
      <c r="E1797">
        <v>227</v>
      </c>
    </row>
    <row r="1798" spans="1:5" x14ac:dyDescent="0.25">
      <c r="A1798" t="s">
        <v>299</v>
      </c>
      <c r="B1798" t="s">
        <v>109</v>
      </c>
      <c r="C1798" t="s">
        <v>13</v>
      </c>
      <c r="D1798">
        <v>188</v>
      </c>
      <c r="E1798">
        <v>222</v>
      </c>
    </row>
    <row r="1799" spans="1:5" x14ac:dyDescent="0.25">
      <c r="A1799" t="s">
        <v>299</v>
      </c>
      <c r="B1799" t="s">
        <v>109</v>
      </c>
      <c r="C1799" t="s">
        <v>14</v>
      </c>
      <c r="D1799">
        <v>173</v>
      </c>
      <c r="E1799">
        <v>197</v>
      </c>
    </row>
    <row r="1800" spans="1:5" x14ac:dyDescent="0.25">
      <c r="A1800" t="s">
        <v>299</v>
      </c>
      <c r="B1800" t="s">
        <v>109</v>
      </c>
      <c r="C1800" t="s">
        <v>15</v>
      </c>
      <c r="D1800">
        <v>142</v>
      </c>
      <c r="E1800">
        <v>157</v>
      </c>
    </row>
    <row r="1801" spans="1:5" x14ac:dyDescent="0.25">
      <c r="A1801" t="s">
        <v>299</v>
      </c>
      <c r="B1801" t="s">
        <v>109</v>
      </c>
      <c r="C1801" t="s">
        <v>16</v>
      </c>
      <c r="D1801">
        <v>116</v>
      </c>
      <c r="E1801">
        <v>128</v>
      </c>
    </row>
    <row r="1802" spans="1:5" x14ac:dyDescent="0.25">
      <c r="A1802" t="s">
        <v>299</v>
      </c>
      <c r="B1802" t="s">
        <v>109</v>
      </c>
      <c r="C1802" t="s">
        <v>17</v>
      </c>
      <c r="D1802">
        <v>88</v>
      </c>
      <c r="E1802">
        <v>94</v>
      </c>
    </row>
    <row r="1803" spans="1:5" x14ac:dyDescent="0.25">
      <c r="A1803" t="s">
        <v>299</v>
      </c>
      <c r="B1803" t="s">
        <v>109</v>
      </c>
      <c r="C1803" t="s">
        <v>18</v>
      </c>
      <c r="D1803">
        <v>61</v>
      </c>
      <c r="E1803">
        <v>64</v>
      </c>
    </row>
    <row r="1804" spans="1:5" x14ac:dyDescent="0.25">
      <c r="A1804" t="s">
        <v>299</v>
      </c>
      <c r="B1804" t="s">
        <v>109</v>
      </c>
      <c r="C1804" t="s">
        <v>19</v>
      </c>
      <c r="D1804">
        <v>42</v>
      </c>
      <c r="E1804">
        <v>45</v>
      </c>
    </row>
    <row r="1805" spans="1:5" x14ac:dyDescent="0.25">
      <c r="A1805" t="s">
        <v>299</v>
      </c>
      <c r="B1805" t="s">
        <v>109</v>
      </c>
      <c r="C1805" t="s">
        <v>20</v>
      </c>
      <c r="D1805">
        <v>26</v>
      </c>
      <c r="E1805">
        <v>29</v>
      </c>
    </row>
    <row r="1806" spans="1:5" x14ac:dyDescent="0.25">
      <c r="A1806" t="s">
        <v>299</v>
      </c>
      <c r="B1806" t="s">
        <v>109</v>
      </c>
      <c r="C1806" t="s">
        <v>21</v>
      </c>
      <c r="D1806">
        <v>19</v>
      </c>
      <c r="E1806">
        <v>22</v>
      </c>
    </row>
    <row r="1807" spans="1:5" x14ac:dyDescent="0.25">
      <c r="A1807" t="s">
        <v>299</v>
      </c>
      <c r="B1807" t="s">
        <v>110</v>
      </c>
      <c r="C1807" t="s">
        <v>300</v>
      </c>
      <c r="D1807">
        <v>121</v>
      </c>
      <c r="E1807">
        <v>109</v>
      </c>
    </row>
    <row r="1808" spans="1:5" x14ac:dyDescent="0.25">
      <c r="A1808" t="s">
        <v>299</v>
      </c>
      <c r="B1808" t="s">
        <v>110</v>
      </c>
      <c r="C1808" t="s">
        <v>4</v>
      </c>
      <c r="D1808">
        <v>500</v>
      </c>
      <c r="E1808">
        <v>451</v>
      </c>
    </row>
    <row r="1809" spans="1:5" x14ac:dyDescent="0.25">
      <c r="A1809" t="s">
        <v>299</v>
      </c>
      <c r="B1809" t="s">
        <v>110</v>
      </c>
      <c r="C1809" t="s">
        <v>5</v>
      </c>
      <c r="D1809">
        <v>634</v>
      </c>
      <c r="E1809">
        <v>558</v>
      </c>
    </row>
    <row r="1810" spans="1:5" x14ac:dyDescent="0.25">
      <c r="A1810" t="s">
        <v>299</v>
      </c>
      <c r="B1810" t="s">
        <v>110</v>
      </c>
      <c r="C1810" t="s">
        <v>6</v>
      </c>
      <c r="D1810">
        <v>600</v>
      </c>
      <c r="E1810">
        <v>535</v>
      </c>
    </row>
    <row r="1811" spans="1:5" x14ac:dyDescent="0.25">
      <c r="A1811" t="s">
        <v>299</v>
      </c>
      <c r="B1811" t="s">
        <v>110</v>
      </c>
      <c r="C1811" t="s">
        <v>7</v>
      </c>
      <c r="D1811">
        <v>506</v>
      </c>
      <c r="E1811">
        <v>465</v>
      </c>
    </row>
    <row r="1812" spans="1:5" x14ac:dyDescent="0.25">
      <c r="A1812" t="s">
        <v>299</v>
      </c>
      <c r="B1812" t="s">
        <v>110</v>
      </c>
      <c r="C1812" t="s">
        <v>8</v>
      </c>
      <c r="D1812">
        <v>478</v>
      </c>
      <c r="E1812">
        <v>454</v>
      </c>
    </row>
    <row r="1813" spans="1:5" x14ac:dyDescent="0.25">
      <c r="A1813" t="s">
        <v>299</v>
      </c>
      <c r="B1813" t="s">
        <v>110</v>
      </c>
      <c r="C1813" t="s">
        <v>9</v>
      </c>
      <c r="D1813">
        <v>475</v>
      </c>
      <c r="E1813">
        <v>486</v>
      </c>
    </row>
    <row r="1814" spans="1:5" x14ac:dyDescent="0.25">
      <c r="A1814" t="s">
        <v>299</v>
      </c>
      <c r="B1814" t="s">
        <v>110</v>
      </c>
      <c r="C1814" t="s">
        <v>10</v>
      </c>
      <c r="D1814">
        <v>489</v>
      </c>
      <c r="E1814">
        <v>507</v>
      </c>
    </row>
    <row r="1815" spans="1:5" x14ac:dyDescent="0.25">
      <c r="A1815" t="s">
        <v>299</v>
      </c>
      <c r="B1815" t="s">
        <v>110</v>
      </c>
      <c r="C1815" t="s">
        <v>11</v>
      </c>
      <c r="D1815">
        <v>425</v>
      </c>
      <c r="E1815">
        <v>480</v>
      </c>
    </row>
    <row r="1816" spans="1:5" x14ac:dyDescent="0.25">
      <c r="A1816" t="s">
        <v>299</v>
      </c>
      <c r="B1816" t="s">
        <v>110</v>
      </c>
      <c r="C1816" t="s">
        <v>12</v>
      </c>
      <c r="D1816">
        <v>387</v>
      </c>
      <c r="E1816">
        <v>463</v>
      </c>
    </row>
    <row r="1817" spans="1:5" x14ac:dyDescent="0.25">
      <c r="A1817" t="s">
        <v>299</v>
      </c>
      <c r="B1817" t="s">
        <v>110</v>
      </c>
      <c r="C1817" t="s">
        <v>13</v>
      </c>
      <c r="D1817">
        <v>384</v>
      </c>
      <c r="E1817">
        <v>454</v>
      </c>
    </row>
    <row r="1818" spans="1:5" x14ac:dyDescent="0.25">
      <c r="A1818" t="s">
        <v>299</v>
      </c>
      <c r="B1818" t="s">
        <v>110</v>
      </c>
      <c r="C1818" t="s">
        <v>14</v>
      </c>
      <c r="D1818">
        <v>353</v>
      </c>
      <c r="E1818">
        <v>402</v>
      </c>
    </row>
    <row r="1819" spans="1:5" x14ac:dyDescent="0.25">
      <c r="A1819" t="s">
        <v>299</v>
      </c>
      <c r="B1819" t="s">
        <v>110</v>
      </c>
      <c r="C1819" t="s">
        <v>15</v>
      </c>
      <c r="D1819">
        <v>290</v>
      </c>
      <c r="E1819">
        <v>322</v>
      </c>
    </row>
    <row r="1820" spans="1:5" x14ac:dyDescent="0.25">
      <c r="A1820" t="s">
        <v>299</v>
      </c>
      <c r="B1820" t="s">
        <v>110</v>
      </c>
      <c r="C1820" t="s">
        <v>16</v>
      </c>
      <c r="D1820">
        <v>237</v>
      </c>
      <c r="E1820">
        <v>261</v>
      </c>
    </row>
    <row r="1821" spans="1:5" x14ac:dyDescent="0.25">
      <c r="A1821" t="s">
        <v>299</v>
      </c>
      <c r="B1821" t="s">
        <v>110</v>
      </c>
      <c r="C1821" t="s">
        <v>17</v>
      </c>
      <c r="D1821">
        <v>181</v>
      </c>
      <c r="E1821">
        <v>192</v>
      </c>
    </row>
    <row r="1822" spans="1:5" x14ac:dyDescent="0.25">
      <c r="A1822" t="s">
        <v>299</v>
      </c>
      <c r="B1822" t="s">
        <v>110</v>
      </c>
      <c r="C1822" t="s">
        <v>18</v>
      </c>
      <c r="D1822">
        <v>125</v>
      </c>
      <c r="E1822">
        <v>132</v>
      </c>
    </row>
    <row r="1823" spans="1:5" x14ac:dyDescent="0.25">
      <c r="A1823" t="s">
        <v>299</v>
      </c>
      <c r="B1823" t="s">
        <v>110</v>
      </c>
      <c r="C1823" t="s">
        <v>19</v>
      </c>
      <c r="D1823">
        <v>87</v>
      </c>
      <c r="E1823">
        <v>92</v>
      </c>
    </row>
    <row r="1824" spans="1:5" x14ac:dyDescent="0.25">
      <c r="A1824" t="s">
        <v>299</v>
      </c>
      <c r="B1824" t="s">
        <v>110</v>
      </c>
      <c r="C1824" t="s">
        <v>20</v>
      </c>
      <c r="D1824">
        <v>53</v>
      </c>
      <c r="E1824">
        <v>60</v>
      </c>
    </row>
    <row r="1825" spans="1:5" x14ac:dyDescent="0.25">
      <c r="A1825" t="s">
        <v>299</v>
      </c>
      <c r="B1825" t="s">
        <v>110</v>
      </c>
      <c r="C1825" t="s">
        <v>21</v>
      </c>
      <c r="D1825">
        <v>40</v>
      </c>
      <c r="E1825">
        <v>46</v>
      </c>
    </row>
    <row r="1826" spans="1:5" x14ac:dyDescent="0.25">
      <c r="A1826" t="s">
        <v>299</v>
      </c>
      <c r="B1826" t="s">
        <v>111</v>
      </c>
      <c r="C1826" t="s">
        <v>300</v>
      </c>
      <c r="D1826">
        <v>35</v>
      </c>
      <c r="E1826">
        <v>32</v>
      </c>
    </row>
    <row r="1827" spans="1:5" x14ac:dyDescent="0.25">
      <c r="A1827" t="s">
        <v>299</v>
      </c>
      <c r="B1827" t="s">
        <v>111</v>
      </c>
      <c r="C1827" t="s">
        <v>4</v>
      </c>
      <c r="D1827">
        <v>146</v>
      </c>
      <c r="E1827">
        <v>132</v>
      </c>
    </row>
    <row r="1828" spans="1:5" x14ac:dyDescent="0.25">
      <c r="A1828" t="s">
        <v>299</v>
      </c>
      <c r="B1828" t="s">
        <v>111</v>
      </c>
      <c r="C1828" t="s">
        <v>5</v>
      </c>
      <c r="D1828">
        <v>186</v>
      </c>
      <c r="E1828">
        <v>163</v>
      </c>
    </row>
    <row r="1829" spans="1:5" x14ac:dyDescent="0.25">
      <c r="A1829" t="s">
        <v>299</v>
      </c>
      <c r="B1829" t="s">
        <v>111</v>
      </c>
      <c r="C1829" t="s">
        <v>6</v>
      </c>
      <c r="D1829">
        <v>176</v>
      </c>
      <c r="E1829">
        <v>156</v>
      </c>
    </row>
    <row r="1830" spans="1:5" x14ac:dyDescent="0.25">
      <c r="A1830" t="s">
        <v>299</v>
      </c>
      <c r="B1830" t="s">
        <v>111</v>
      </c>
      <c r="C1830" t="s">
        <v>7</v>
      </c>
      <c r="D1830">
        <v>148</v>
      </c>
      <c r="E1830">
        <v>136</v>
      </c>
    </row>
    <row r="1831" spans="1:5" x14ac:dyDescent="0.25">
      <c r="A1831" t="s">
        <v>299</v>
      </c>
      <c r="B1831" t="s">
        <v>111</v>
      </c>
      <c r="C1831" t="s">
        <v>8</v>
      </c>
      <c r="D1831">
        <v>140</v>
      </c>
      <c r="E1831">
        <v>133</v>
      </c>
    </row>
    <row r="1832" spans="1:5" x14ac:dyDescent="0.25">
      <c r="A1832" t="s">
        <v>299</v>
      </c>
      <c r="B1832" t="s">
        <v>111</v>
      </c>
      <c r="C1832" t="s">
        <v>9</v>
      </c>
      <c r="D1832">
        <v>139</v>
      </c>
      <c r="E1832">
        <v>142</v>
      </c>
    </row>
    <row r="1833" spans="1:5" x14ac:dyDescent="0.25">
      <c r="A1833" t="s">
        <v>299</v>
      </c>
      <c r="B1833" t="s">
        <v>111</v>
      </c>
      <c r="C1833" t="s">
        <v>10</v>
      </c>
      <c r="D1833">
        <v>152</v>
      </c>
      <c r="E1833">
        <v>157</v>
      </c>
    </row>
    <row r="1834" spans="1:5" x14ac:dyDescent="0.25">
      <c r="A1834" t="s">
        <v>299</v>
      </c>
      <c r="B1834" t="s">
        <v>111</v>
      </c>
      <c r="C1834" t="s">
        <v>11</v>
      </c>
      <c r="D1834">
        <v>124</v>
      </c>
      <c r="E1834">
        <v>140</v>
      </c>
    </row>
    <row r="1835" spans="1:5" x14ac:dyDescent="0.25">
      <c r="A1835" t="s">
        <v>299</v>
      </c>
      <c r="B1835" t="s">
        <v>111</v>
      </c>
      <c r="C1835" t="s">
        <v>12</v>
      </c>
      <c r="D1835">
        <v>113</v>
      </c>
      <c r="E1835">
        <v>135</v>
      </c>
    </row>
    <row r="1836" spans="1:5" x14ac:dyDescent="0.25">
      <c r="A1836" t="s">
        <v>299</v>
      </c>
      <c r="B1836" t="s">
        <v>111</v>
      </c>
      <c r="C1836" t="s">
        <v>13</v>
      </c>
      <c r="D1836">
        <v>112</v>
      </c>
      <c r="E1836">
        <v>133</v>
      </c>
    </row>
    <row r="1837" spans="1:5" x14ac:dyDescent="0.25">
      <c r="A1837" t="s">
        <v>299</v>
      </c>
      <c r="B1837" t="s">
        <v>111</v>
      </c>
      <c r="C1837" t="s">
        <v>14</v>
      </c>
      <c r="D1837">
        <v>103</v>
      </c>
      <c r="E1837">
        <v>118</v>
      </c>
    </row>
    <row r="1838" spans="1:5" x14ac:dyDescent="0.25">
      <c r="A1838" t="s">
        <v>299</v>
      </c>
      <c r="B1838" t="s">
        <v>111</v>
      </c>
      <c r="C1838" t="s">
        <v>15</v>
      </c>
      <c r="D1838">
        <v>85</v>
      </c>
      <c r="E1838">
        <v>94</v>
      </c>
    </row>
    <row r="1839" spans="1:5" x14ac:dyDescent="0.25">
      <c r="A1839" t="s">
        <v>299</v>
      </c>
      <c r="B1839" t="s">
        <v>111</v>
      </c>
      <c r="C1839" t="s">
        <v>16</v>
      </c>
      <c r="D1839">
        <v>69</v>
      </c>
      <c r="E1839">
        <v>76</v>
      </c>
    </row>
    <row r="1840" spans="1:5" x14ac:dyDescent="0.25">
      <c r="A1840" t="s">
        <v>299</v>
      </c>
      <c r="B1840" t="s">
        <v>111</v>
      </c>
      <c r="C1840" t="s">
        <v>17</v>
      </c>
      <c r="D1840">
        <v>53</v>
      </c>
      <c r="E1840">
        <v>56</v>
      </c>
    </row>
    <row r="1841" spans="1:5" x14ac:dyDescent="0.25">
      <c r="A1841" t="s">
        <v>299</v>
      </c>
      <c r="B1841" t="s">
        <v>111</v>
      </c>
      <c r="C1841" t="s">
        <v>18</v>
      </c>
      <c r="D1841">
        <v>36</v>
      </c>
      <c r="E1841">
        <v>38</v>
      </c>
    </row>
    <row r="1842" spans="1:5" x14ac:dyDescent="0.25">
      <c r="A1842" t="s">
        <v>299</v>
      </c>
      <c r="B1842" t="s">
        <v>111</v>
      </c>
      <c r="C1842" t="s">
        <v>19</v>
      </c>
      <c r="D1842">
        <v>25</v>
      </c>
      <c r="E1842">
        <v>27</v>
      </c>
    </row>
    <row r="1843" spans="1:5" x14ac:dyDescent="0.25">
      <c r="A1843" t="s">
        <v>299</v>
      </c>
      <c r="B1843" t="s">
        <v>111</v>
      </c>
      <c r="C1843" t="s">
        <v>20</v>
      </c>
      <c r="D1843">
        <v>15</v>
      </c>
      <c r="E1843">
        <v>17</v>
      </c>
    </row>
    <row r="1844" spans="1:5" x14ac:dyDescent="0.25">
      <c r="A1844" t="s">
        <v>299</v>
      </c>
      <c r="B1844" t="s">
        <v>111</v>
      </c>
      <c r="C1844" t="s">
        <v>21</v>
      </c>
      <c r="D1844">
        <v>11</v>
      </c>
      <c r="E1844">
        <v>13</v>
      </c>
    </row>
    <row r="1845" spans="1:5" x14ac:dyDescent="0.25">
      <c r="A1845" t="s">
        <v>299</v>
      </c>
      <c r="B1845" t="s">
        <v>112</v>
      </c>
      <c r="C1845" t="s">
        <v>300</v>
      </c>
      <c r="D1845">
        <v>44</v>
      </c>
      <c r="E1845">
        <v>39</v>
      </c>
    </row>
    <row r="1846" spans="1:5" x14ac:dyDescent="0.25">
      <c r="A1846" t="s">
        <v>299</v>
      </c>
      <c r="B1846" t="s">
        <v>112</v>
      </c>
      <c r="C1846" t="s">
        <v>4</v>
      </c>
      <c r="D1846">
        <v>180</v>
      </c>
      <c r="E1846">
        <v>163</v>
      </c>
    </row>
    <row r="1847" spans="1:5" x14ac:dyDescent="0.25">
      <c r="A1847" t="s">
        <v>299</v>
      </c>
      <c r="B1847" t="s">
        <v>112</v>
      </c>
      <c r="C1847" t="s">
        <v>5</v>
      </c>
      <c r="D1847">
        <v>229</v>
      </c>
      <c r="E1847">
        <v>201</v>
      </c>
    </row>
    <row r="1848" spans="1:5" x14ac:dyDescent="0.25">
      <c r="A1848" t="s">
        <v>299</v>
      </c>
      <c r="B1848" t="s">
        <v>112</v>
      </c>
      <c r="C1848" t="s">
        <v>6</v>
      </c>
      <c r="D1848">
        <v>216</v>
      </c>
      <c r="E1848">
        <v>193</v>
      </c>
    </row>
    <row r="1849" spans="1:5" x14ac:dyDescent="0.25">
      <c r="A1849" t="s">
        <v>299</v>
      </c>
      <c r="B1849" t="s">
        <v>112</v>
      </c>
      <c r="C1849" t="s">
        <v>7</v>
      </c>
      <c r="D1849">
        <v>182</v>
      </c>
      <c r="E1849">
        <v>168</v>
      </c>
    </row>
    <row r="1850" spans="1:5" x14ac:dyDescent="0.25">
      <c r="A1850" t="s">
        <v>299</v>
      </c>
      <c r="B1850" t="s">
        <v>112</v>
      </c>
      <c r="C1850" t="s">
        <v>8</v>
      </c>
      <c r="D1850">
        <v>172</v>
      </c>
      <c r="E1850">
        <v>164</v>
      </c>
    </row>
    <row r="1851" spans="1:5" x14ac:dyDescent="0.25">
      <c r="A1851" t="s">
        <v>299</v>
      </c>
      <c r="B1851" t="s">
        <v>112</v>
      </c>
      <c r="C1851" t="s">
        <v>9</v>
      </c>
      <c r="D1851">
        <v>171</v>
      </c>
      <c r="E1851">
        <v>175</v>
      </c>
    </row>
    <row r="1852" spans="1:5" x14ac:dyDescent="0.25">
      <c r="A1852" t="s">
        <v>299</v>
      </c>
      <c r="B1852" t="s">
        <v>112</v>
      </c>
      <c r="C1852" t="s">
        <v>10</v>
      </c>
      <c r="D1852">
        <v>183</v>
      </c>
      <c r="E1852">
        <v>187</v>
      </c>
    </row>
    <row r="1853" spans="1:5" x14ac:dyDescent="0.25">
      <c r="A1853" t="s">
        <v>299</v>
      </c>
      <c r="B1853" t="s">
        <v>112</v>
      </c>
      <c r="C1853" t="s">
        <v>11</v>
      </c>
      <c r="D1853">
        <v>153</v>
      </c>
      <c r="E1853">
        <v>173</v>
      </c>
    </row>
    <row r="1854" spans="1:5" x14ac:dyDescent="0.25">
      <c r="A1854" t="s">
        <v>299</v>
      </c>
      <c r="B1854" t="s">
        <v>112</v>
      </c>
      <c r="C1854" t="s">
        <v>12</v>
      </c>
      <c r="D1854">
        <v>140</v>
      </c>
      <c r="E1854">
        <v>167</v>
      </c>
    </row>
    <row r="1855" spans="1:5" x14ac:dyDescent="0.25">
      <c r="A1855" t="s">
        <v>299</v>
      </c>
      <c r="B1855" t="s">
        <v>112</v>
      </c>
      <c r="C1855" t="s">
        <v>13</v>
      </c>
      <c r="D1855">
        <v>138</v>
      </c>
      <c r="E1855">
        <v>164</v>
      </c>
    </row>
    <row r="1856" spans="1:5" x14ac:dyDescent="0.25">
      <c r="A1856" t="s">
        <v>299</v>
      </c>
      <c r="B1856" t="s">
        <v>112</v>
      </c>
      <c r="C1856" t="s">
        <v>14</v>
      </c>
      <c r="D1856">
        <v>127</v>
      </c>
      <c r="E1856">
        <v>145</v>
      </c>
    </row>
    <row r="1857" spans="1:5" x14ac:dyDescent="0.25">
      <c r="A1857" t="s">
        <v>299</v>
      </c>
      <c r="B1857" t="s">
        <v>112</v>
      </c>
      <c r="C1857" t="s">
        <v>15</v>
      </c>
      <c r="D1857">
        <v>105</v>
      </c>
      <c r="E1857">
        <v>116</v>
      </c>
    </row>
    <row r="1858" spans="1:5" x14ac:dyDescent="0.25">
      <c r="A1858" t="s">
        <v>299</v>
      </c>
      <c r="B1858" t="s">
        <v>112</v>
      </c>
      <c r="C1858" t="s">
        <v>16</v>
      </c>
      <c r="D1858">
        <v>85</v>
      </c>
      <c r="E1858">
        <v>94</v>
      </c>
    </row>
    <row r="1859" spans="1:5" x14ac:dyDescent="0.25">
      <c r="A1859" t="s">
        <v>299</v>
      </c>
      <c r="B1859" t="s">
        <v>112</v>
      </c>
      <c r="C1859" t="s">
        <v>17</v>
      </c>
      <c r="D1859">
        <v>65</v>
      </c>
      <c r="E1859">
        <v>69</v>
      </c>
    </row>
    <row r="1860" spans="1:5" x14ac:dyDescent="0.25">
      <c r="A1860" t="s">
        <v>299</v>
      </c>
      <c r="B1860" t="s">
        <v>112</v>
      </c>
      <c r="C1860" t="s">
        <v>18</v>
      </c>
      <c r="D1860">
        <v>45</v>
      </c>
      <c r="E1860">
        <v>47</v>
      </c>
    </row>
    <row r="1861" spans="1:5" x14ac:dyDescent="0.25">
      <c r="A1861" t="s">
        <v>299</v>
      </c>
      <c r="B1861" t="s">
        <v>112</v>
      </c>
      <c r="C1861" t="s">
        <v>19</v>
      </c>
      <c r="D1861">
        <v>31</v>
      </c>
      <c r="E1861">
        <v>33</v>
      </c>
    </row>
    <row r="1862" spans="1:5" x14ac:dyDescent="0.25">
      <c r="A1862" t="s">
        <v>299</v>
      </c>
      <c r="B1862" t="s">
        <v>112</v>
      </c>
      <c r="C1862" t="s">
        <v>20</v>
      </c>
      <c r="D1862">
        <v>19</v>
      </c>
      <c r="E1862">
        <v>21</v>
      </c>
    </row>
    <row r="1863" spans="1:5" x14ac:dyDescent="0.25">
      <c r="A1863" t="s">
        <v>299</v>
      </c>
      <c r="B1863" t="s">
        <v>112</v>
      </c>
      <c r="C1863" t="s">
        <v>21</v>
      </c>
      <c r="D1863">
        <v>14</v>
      </c>
      <c r="E1863">
        <v>16</v>
      </c>
    </row>
    <row r="1864" spans="1:5" x14ac:dyDescent="0.25">
      <c r="A1864" t="s">
        <v>299</v>
      </c>
      <c r="B1864" t="s">
        <v>113</v>
      </c>
      <c r="C1864" t="s">
        <v>300</v>
      </c>
      <c r="D1864">
        <v>19</v>
      </c>
      <c r="E1864">
        <v>17</v>
      </c>
    </row>
    <row r="1865" spans="1:5" x14ac:dyDescent="0.25">
      <c r="A1865" t="s">
        <v>299</v>
      </c>
      <c r="B1865" t="s">
        <v>113</v>
      </c>
      <c r="C1865" t="s">
        <v>4</v>
      </c>
      <c r="D1865">
        <v>81</v>
      </c>
      <c r="E1865">
        <v>73</v>
      </c>
    </row>
    <row r="1866" spans="1:5" x14ac:dyDescent="0.25">
      <c r="A1866" t="s">
        <v>299</v>
      </c>
      <c r="B1866" t="s">
        <v>113</v>
      </c>
      <c r="C1866" t="s">
        <v>5</v>
      </c>
      <c r="D1866">
        <v>102</v>
      </c>
      <c r="E1866">
        <v>90</v>
      </c>
    </row>
    <row r="1867" spans="1:5" x14ac:dyDescent="0.25">
      <c r="A1867" t="s">
        <v>299</v>
      </c>
      <c r="B1867" t="s">
        <v>113</v>
      </c>
      <c r="C1867" t="s">
        <v>6</v>
      </c>
      <c r="D1867">
        <v>97</v>
      </c>
      <c r="E1867">
        <v>86</v>
      </c>
    </row>
    <row r="1868" spans="1:5" x14ac:dyDescent="0.25">
      <c r="A1868" t="s">
        <v>299</v>
      </c>
      <c r="B1868" t="s">
        <v>113</v>
      </c>
      <c r="C1868" t="s">
        <v>7</v>
      </c>
      <c r="D1868">
        <v>82</v>
      </c>
      <c r="E1868">
        <v>75</v>
      </c>
    </row>
    <row r="1869" spans="1:5" x14ac:dyDescent="0.25">
      <c r="A1869" t="s">
        <v>299</v>
      </c>
      <c r="B1869" t="s">
        <v>113</v>
      </c>
      <c r="C1869" t="s">
        <v>8</v>
      </c>
      <c r="D1869">
        <v>77</v>
      </c>
      <c r="E1869">
        <v>73</v>
      </c>
    </row>
    <row r="1870" spans="1:5" x14ac:dyDescent="0.25">
      <c r="A1870" t="s">
        <v>299</v>
      </c>
      <c r="B1870" t="s">
        <v>113</v>
      </c>
      <c r="C1870" t="s">
        <v>9</v>
      </c>
      <c r="D1870">
        <v>76</v>
      </c>
      <c r="E1870">
        <v>78</v>
      </c>
    </row>
    <row r="1871" spans="1:5" x14ac:dyDescent="0.25">
      <c r="A1871" t="s">
        <v>299</v>
      </c>
      <c r="B1871" t="s">
        <v>113</v>
      </c>
      <c r="C1871" t="s">
        <v>10</v>
      </c>
      <c r="D1871">
        <v>86</v>
      </c>
      <c r="E1871">
        <v>90</v>
      </c>
    </row>
    <row r="1872" spans="1:5" x14ac:dyDescent="0.25">
      <c r="A1872" t="s">
        <v>299</v>
      </c>
      <c r="B1872" t="s">
        <v>113</v>
      </c>
      <c r="C1872" t="s">
        <v>11</v>
      </c>
      <c r="D1872">
        <v>68</v>
      </c>
      <c r="E1872">
        <v>77</v>
      </c>
    </row>
    <row r="1873" spans="1:5" x14ac:dyDescent="0.25">
      <c r="A1873" t="s">
        <v>299</v>
      </c>
      <c r="B1873" t="s">
        <v>113</v>
      </c>
      <c r="C1873" t="s">
        <v>12</v>
      </c>
      <c r="D1873">
        <v>62</v>
      </c>
      <c r="E1873">
        <v>75</v>
      </c>
    </row>
    <row r="1874" spans="1:5" x14ac:dyDescent="0.25">
      <c r="A1874" t="s">
        <v>299</v>
      </c>
      <c r="B1874" t="s">
        <v>113</v>
      </c>
      <c r="C1874" t="s">
        <v>13</v>
      </c>
      <c r="D1874">
        <v>62</v>
      </c>
      <c r="E1874">
        <v>73</v>
      </c>
    </row>
    <row r="1875" spans="1:5" x14ac:dyDescent="0.25">
      <c r="A1875" t="s">
        <v>299</v>
      </c>
      <c r="B1875" t="s">
        <v>113</v>
      </c>
      <c r="C1875" t="s">
        <v>14</v>
      </c>
      <c r="D1875">
        <v>57</v>
      </c>
      <c r="E1875">
        <v>65</v>
      </c>
    </row>
    <row r="1876" spans="1:5" x14ac:dyDescent="0.25">
      <c r="A1876" t="s">
        <v>299</v>
      </c>
      <c r="B1876" t="s">
        <v>113</v>
      </c>
      <c r="C1876" t="s">
        <v>15</v>
      </c>
      <c r="D1876">
        <v>47</v>
      </c>
      <c r="E1876">
        <v>52</v>
      </c>
    </row>
    <row r="1877" spans="1:5" x14ac:dyDescent="0.25">
      <c r="A1877" t="s">
        <v>299</v>
      </c>
      <c r="B1877" t="s">
        <v>113</v>
      </c>
      <c r="C1877" t="s">
        <v>16</v>
      </c>
      <c r="D1877">
        <v>38</v>
      </c>
      <c r="E1877">
        <v>42</v>
      </c>
    </row>
    <row r="1878" spans="1:5" x14ac:dyDescent="0.25">
      <c r="A1878" t="s">
        <v>299</v>
      </c>
      <c r="B1878" t="s">
        <v>113</v>
      </c>
      <c r="C1878" t="s">
        <v>17</v>
      </c>
      <c r="D1878">
        <v>29</v>
      </c>
      <c r="E1878">
        <v>31</v>
      </c>
    </row>
    <row r="1879" spans="1:5" x14ac:dyDescent="0.25">
      <c r="A1879" t="s">
        <v>299</v>
      </c>
      <c r="B1879" t="s">
        <v>113</v>
      </c>
      <c r="C1879" t="s">
        <v>18</v>
      </c>
      <c r="D1879">
        <v>20</v>
      </c>
      <c r="E1879">
        <v>21</v>
      </c>
    </row>
    <row r="1880" spans="1:5" x14ac:dyDescent="0.25">
      <c r="A1880" t="s">
        <v>299</v>
      </c>
      <c r="B1880" t="s">
        <v>113</v>
      </c>
      <c r="C1880" t="s">
        <v>19</v>
      </c>
      <c r="D1880">
        <v>14</v>
      </c>
      <c r="E1880">
        <v>14</v>
      </c>
    </row>
    <row r="1881" spans="1:5" x14ac:dyDescent="0.25">
      <c r="A1881" t="s">
        <v>299</v>
      </c>
      <c r="B1881" t="s">
        <v>113</v>
      </c>
      <c r="C1881" t="s">
        <v>20</v>
      </c>
      <c r="D1881">
        <v>8</v>
      </c>
      <c r="E1881">
        <v>9</v>
      </c>
    </row>
    <row r="1882" spans="1:5" x14ac:dyDescent="0.25">
      <c r="A1882" t="s">
        <v>299</v>
      </c>
      <c r="B1882" t="s">
        <v>113</v>
      </c>
      <c r="C1882" t="s">
        <v>21</v>
      </c>
      <c r="D1882">
        <v>6</v>
      </c>
      <c r="E1882">
        <v>7</v>
      </c>
    </row>
    <row r="1883" spans="1:5" x14ac:dyDescent="0.25">
      <c r="A1883" t="s">
        <v>299</v>
      </c>
      <c r="B1883" t="s">
        <v>114</v>
      </c>
      <c r="C1883" t="s">
        <v>300</v>
      </c>
      <c r="D1883">
        <v>25</v>
      </c>
      <c r="E1883">
        <v>22</v>
      </c>
    </row>
    <row r="1884" spans="1:5" x14ac:dyDescent="0.25">
      <c r="A1884" t="s">
        <v>299</v>
      </c>
      <c r="B1884" t="s">
        <v>114</v>
      </c>
      <c r="C1884" t="s">
        <v>4</v>
      </c>
      <c r="D1884">
        <v>102</v>
      </c>
      <c r="E1884">
        <v>92</v>
      </c>
    </row>
    <row r="1885" spans="1:5" x14ac:dyDescent="0.25">
      <c r="A1885" t="s">
        <v>299</v>
      </c>
      <c r="B1885" t="s">
        <v>114</v>
      </c>
      <c r="C1885" t="s">
        <v>5</v>
      </c>
      <c r="D1885">
        <v>130</v>
      </c>
      <c r="E1885">
        <v>114</v>
      </c>
    </row>
    <row r="1886" spans="1:5" x14ac:dyDescent="0.25">
      <c r="A1886" t="s">
        <v>299</v>
      </c>
      <c r="B1886" t="s">
        <v>114</v>
      </c>
      <c r="C1886" t="s">
        <v>6</v>
      </c>
      <c r="D1886">
        <v>123</v>
      </c>
      <c r="E1886">
        <v>110</v>
      </c>
    </row>
    <row r="1887" spans="1:5" x14ac:dyDescent="0.25">
      <c r="A1887" t="s">
        <v>299</v>
      </c>
      <c r="B1887" t="s">
        <v>114</v>
      </c>
      <c r="C1887" t="s">
        <v>7</v>
      </c>
      <c r="D1887">
        <v>104</v>
      </c>
      <c r="E1887">
        <v>95</v>
      </c>
    </row>
    <row r="1888" spans="1:5" x14ac:dyDescent="0.25">
      <c r="A1888" t="s">
        <v>299</v>
      </c>
      <c r="B1888" t="s">
        <v>114</v>
      </c>
      <c r="C1888" t="s">
        <v>8</v>
      </c>
      <c r="D1888">
        <v>98</v>
      </c>
      <c r="E1888">
        <v>93</v>
      </c>
    </row>
    <row r="1889" spans="1:5" x14ac:dyDescent="0.25">
      <c r="A1889" t="s">
        <v>299</v>
      </c>
      <c r="B1889" t="s">
        <v>114</v>
      </c>
      <c r="C1889" t="s">
        <v>9</v>
      </c>
      <c r="D1889">
        <v>97</v>
      </c>
      <c r="E1889">
        <v>100</v>
      </c>
    </row>
    <row r="1890" spans="1:5" x14ac:dyDescent="0.25">
      <c r="A1890" t="s">
        <v>299</v>
      </c>
      <c r="B1890" t="s">
        <v>114</v>
      </c>
      <c r="C1890" t="s">
        <v>10</v>
      </c>
      <c r="D1890">
        <v>109</v>
      </c>
      <c r="E1890">
        <v>114</v>
      </c>
    </row>
    <row r="1891" spans="1:5" x14ac:dyDescent="0.25">
      <c r="A1891" t="s">
        <v>299</v>
      </c>
      <c r="B1891" t="s">
        <v>114</v>
      </c>
      <c r="C1891" t="s">
        <v>11</v>
      </c>
      <c r="D1891">
        <v>87</v>
      </c>
      <c r="E1891">
        <v>98</v>
      </c>
    </row>
    <row r="1892" spans="1:5" x14ac:dyDescent="0.25">
      <c r="A1892" t="s">
        <v>299</v>
      </c>
      <c r="B1892" t="s">
        <v>114</v>
      </c>
      <c r="C1892" t="s">
        <v>12</v>
      </c>
      <c r="D1892">
        <v>79</v>
      </c>
      <c r="E1892">
        <v>95</v>
      </c>
    </row>
    <row r="1893" spans="1:5" x14ac:dyDescent="0.25">
      <c r="A1893" t="s">
        <v>299</v>
      </c>
      <c r="B1893" t="s">
        <v>114</v>
      </c>
      <c r="C1893" t="s">
        <v>13</v>
      </c>
      <c r="D1893">
        <v>79</v>
      </c>
      <c r="E1893">
        <v>93</v>
      </c>
    </row>
    <row r="1894" spans="1:5" x14ac:dyDescent="0.25">
      <c r="A1894" t="s">
        <v>299</v>
      </c>
      <c r="B1894" t="s">
        <v>114</v>
      </c>
      <c r="C1894" t="s">
        <v>14</v>
      </c>
      <c r="D1894">
        <v>72</v>
      </c>
      <c r="E1894">
        <v>82</v>
      </c>
    </row>
    <row r="1895" spans="1:5" x14ac:dyDescent="0.25">
      <c r="A1895" t="s">
        <v>299</v>
      </c>
      <c r="B1895" t="s">
        <v>114</v>
      </c>
      <c r="C1895" t="s">
        <v>15</v>
      </c>
      <c r="D1895">
        <v>59</v>
      </c>
      <c r="E1895">
        <v>66</v>
      </c>
    </row>
    <row r="1896" spans="1:5" x14ac:dyDescent="0.25">
      <c r="A1896" t="s">
        <v>299</v>
      </c>
      <c r="B1896" t="s">
        <v>114</v>
      </c>
      <c r="C1896" t="s">
        <v>16</v>
      </c>
      <c r="D1896">
        <v>48</v>
      </c>
      <c r="E1896">
        <v>53</v>
      </c>
    </row>
    <row r="1897" spans="1:5" x14ac:dyDescent="0.25">
      <c r="A1897" t="s">
        <v>299</v>
      </c>
      <c r="B1897" t="s">
        <v>114</v>
      </c>
      <c r="C1897" t="s">
        <v>17</v>
      </c>
      <c r="D1897">
        <v>37</v>
      </c>
      <c r="E1897">
        <v>39</v>
      </c>
    </row>
    <row r="1898" spans="1:5" x14ac:dyDescent="0.25">
      <c r="A1898" t="s">
        <v>299</v>
      </c>
      <c r="B1898" t="s">
        <v>114</v>
      </c>
      <c r="C1898" t="s">
        <v>18</v>
      </c>
      <c r="D1898">
        <v>25</v>
      </c>
      <c r="E1898">
        <v>27</v>
      </c>
    </row>
    <row r="1899" spans="1:5" x14ac:dyDescent="0.25">
      <c r="A1899" t="s">
        <v>299</v>
      </c>
      <c r="B1899" t="s">
        <v>114</v>
      </c>
      <c r="C1899" t="s">
        <v>19</v>
      </c>
      <c r="D1899">
        <v>18</v>
      </c>
      <c r="E1899">
        <v>18</v>
      </c>
    </row>
    <row r="1900" spans="1:5" x14ac:dyDescent="0.25">
      <c r="A1900" t="s">
        <v>299</v>
      </c>
      <c r="B1900" t="s">
        <v>114</v>
      </c>
      <c r="C1900" t="s">
        <v>20</v>
      </c>
      <c r="D1900">
        <v>10</v>
      </c>
      <c r="E1900">
        <v>12</v>
      </c>
    </row>
    <row r="1901" spans="1:5" x14ac:dyDescent="0.25">
      <c r="A1901" t="s">
        <v>299</v>
      </c>
      <c r="B1901" t="s">
        <v>114</v>
      </c>
      <c r="C1901" t="s">
        <v>21</v>
      </c>
      <c r="D1901">
        <v>8</v>
      </c>
      <c r="E1901">
        <v>9</v>
      </c>
    </row>
    <row r="1902" spans="1:5" x14ac:dyDescent="0.25">
      <c r="A1902" t="s">
        <v>299</v>
      </c>
      <c r="B1902" t="s">
        <v>115</v>
      </c>
      <c r="C1902" t="s">
        <v>300</v>
      </c>
      <c r="D1902">
        <v>59</v>
      </c>
      <c r="E1902">
        <v>52</v>
      </c>
    </row>
    <row r="1903" spans="1:5" x14ac:dyDescent="0.25">
      <c r="A1903" t="s">
        <v>299</v>
      </c>
      <c r="B1903" t="s">
        <v>115</v>
      </c>
      <c r="C1903" t="s">
        <v>4</v>
      </c>
      <c r="D1903">
        <v>242</v>
      </c>
      <c r="E1903">
        <v>218</v>
      </c>
    </row>
    <row r="1904" spans="1:5" x14ac:dyDescent="0.25">
      <c r="A1904" t="s">
        <v>299</v>
      </c>
      <c r="B1904" t="s">
        <v>115</v>
      </c>
      <c r="C1904" t="s">
        <v>5</v>
      </c>
      <c r="D1904">
        <v>307</v>
      </c>
      <c r="E1904">
        <v>270</v>
      </c>
    </row>
    <row r="1905" spans="1:5" x14ac:dyDescent="0.25">
      <c r="A1905" t="s">
        <v>299</v>
      </c>
      <c r="B1905" t="s">
        <v>115</v>
      </c>
      <c r="C1905" t="s">
        <v>6</v>
      </c>
      <c r="D1905">
        <v>290</v>
      </c>
      <c r="E1905">
        <v>259</v>
      </c>
    </row>
    <row r="1906" spans="1:5" x14ac:dyDescent="0.25">
      <c r="A1906" t="s">
        <v>299</v>
      </c>
      <c r="B1906" t="s">
        <v>115</v>
      </c>
      <c r="C1906" t="s">
        <v>7</v>
      </c>
      <c r="D1906">
        <v>245</v>
      </c>
      <c r="E1906">
        <v>225</v>
      </c>
    </row>
    <row r="1907" spans="1:5" x14ac:dyDescent="0.25">
      <c r="A1907" t="s">
        <v>299</v>
      </c>
      <c r="B1907" t="s">
        <v>115</v>
      </c>
      <c r="C1907" t="s">
        <v>8</v>
      </c>
      <c r="D1907">
        <v>231</v>
      </c>
      <c r="E1907">
        <v>220</v>
      </c>
    </row>
    <row r="1908" spans="1:5" x14ac:dyDescent="0.25">
      <c r="A1908" t="s">
        <v>299</v>
      </c>
      <c r="B1908" t="s">
        <v>115</v>
      </c>
      <c r="C1908" t="s">
        <v>9</v>
      </c>
      <c r="D1908">
        <v>230</v>
      </c>
      <c r="E1908">
        <v>235</v>
      </c>
    </row>
    <row r="1909" spans="1:5" x14ac:dyDescent="0.25">
      <c r="A1909" t="s">
        <v>299</v>
      </c>
      <c r="B1909" t="s">
        <v>115</v>
      </c>
      <c r="C1909" t="s">
        <v>10</v>
      </c>
      <c r="D1909">
        <v>242</v>
      </c>
      <c r="E1909">
        <v>250</v>
      </c>
    </row>
    <row r="1910" spans="1:5" x14ac:dyDescent="0.25">
      <c r="A1910" t="s">
        <v>299</v>
      </c>
      <c r="B1910" t="s">
        <v>115</v>
      </c>
      <c r="C1910" t="s">
        <v>11</v>
      </c>
      <c r="D1910">
        <v>205</v>
      </c>
      <c r="E1910">
        <v>232</v>
      </c>
    </row>
    <row r="1911" spans="1:5" x14ac:dyDescent="0.25">
      <c r="A1911" t="s">
        <v>299</v>
      </c>
      <c r="B1911" t="s">
        <v>115</v>
      </c>
      <c r="C1911" t="s">
        <v>12</v>
      </c>
      <c r="D1911">
        <v>187</v>
      </c>
      <c r="E1911">
        <v>224</v>
      </c>
    </row>
    <row r="1912" spans="1:5" x14ac:dyDescent="0.25">
      <c r="A1912" t="s">
        <v>299</v>
      </c>
      <c r="B1912" t="s">
        <v>115</v>
      </c>
      <c r="C1912" t="s">
        <v>13</v>
      </c>
      <c r="D1912">
        <v>186</v>
      </c>
      <c r="E1912">
        <v>220</v>
      </c>
    </row>
    <row r="1913" spans="1:5" x14ac:dyDescent="0.25">
      <c r="A1913" t="s">
        <v>299</v>
      </c>
      <c r="B1913" t="s">
        <v>115</v>
      </c>
      <c r="C1913" t="s">
        <v>14</v>
      </c>
      <c r="D1913">
        <v>171</v>
      </c>
      <c r="E1913">
        <v>195</v>
      </c>
    </row>
    <row r="1914" spans="1:5" x14ac:dyDescent="0.25">
      <c r="A1914" t="s">
        <v>299</v>
      </c>
      <c r="B1914" t="s">
        <v>115</v>
      </c>
      <c r="C1914" t="s">
        <v>15</v>
      </c>
      <c r="D1914">
        <v>140</v>
      </c>
      <c r="E1914">
        <v>156</v>
      </c>
    </row>
    <row r="1915" spans="1:5" x14ac:dyDescent="0.25">
      <c r="A1915" t="s">
        <v>299</v>
      </c>
      <c r="B1915" t="s">
        <v>115</v>
      </c>
      <c r="C1915" t="s">
        <v>16</v>
      </c>
      <c r="D1915">
        <v>115</v>
      </c>
      <c r="E1915">
        <v>126</v>
      </c>
    </row>
    <row r="1916" spans="1:5" x14ac:dyDescent="0.25">
      <c r="A1916" t="s">
        <v>299</v>
      </c>
      <c r="B1916" t="s">
        <v>115</v>
      </c>
      <c r="C1916" t="s">
        <v>17</v>
      </c>
      <c r="D1916">
        <v>87</v>
      </c>
      <c r="E1916">
        <v>93</v>
      </c>
    </row>
    <row r="1917" spans="1:5" x14ac:dyDescent="0.25">
      <c r="A1917" t="s">
        <v>299</v>
      </c>
      <c r="B1917" t="s">
        <v>115</v>
      </c>
      <c r="C1917" t="s">
        <v>18</v>
      </c>
      <c r="D1917">
        <v>60</v>
      </c>
      <c r="E1917">
        <v>64</v>
      </c>
    </row>
    <row r="1918" spans="1:5" x14ac:dyDescent="0.25">
      <c r="A1918" t="s">
        <v>299</v>
      </c>
      <c r="B1918" t="s">
        <v>115</v>
      </c>
      <c r="C1918" t="s">
        <v>19</v>
      </c>
      <c r="D1918">
        <v>42</v>
      </c>
      <c r="E1918">
        <v>44</v>
      </c>
    </row>
    <row r="1919" spans="1:5" x14ac:dyDescent="0.25">
      <c r="A1919" t="s">
        <v>299</v>
      </c>
      <c r="B1919" t="s">
        <v>115</v>
      </c>
      <c r="C1919" t="s">
        <v>20</v>
      </c>
      <c r="D1919">
        <v>25</v>
      </c>
      <c r="E1919">
        <v>29</v>
      </c>
    </row>
    <row r="1920" spans="1:5" x14ac:dyDescent="0.25">
      <c r="A1920" t="s">
        <v>299</v>
      </c>
      <c r="B1920" t="s">
        <v>115</v>
      </c>
      <c r="C1920" t="s">
        <v>21</v>
      </c>
      <c r="D1920">
        <v>19</v>
      </c>
      <c r="E1920">
        <v>22</v>
      </c>
    </row>
    <row r="1921" spans="1:5" x14ac:dyDescent="0.25">
      <c r="A1921" t="s">
        <v>299</v>
      </c>
      <c r="B1921" t="s">
        <v>116</v>
      </c>
      <c r="C1921" t="s">
        <v>300</v>
      </c>
      <c r="D1921">
        <v>96</v>
      </c>
      <c r="E1921">
        <v>86</v>
      </c>
    </row>
    <row r="1922" spans="1:5" x14ac:dyDescent="0.25">
      <c r="A1922" t="s">
        <v>299</v>
      </c>
      <c r="B1922" t="s">
        <v>116</v>
      </c>
      <c r="C1922" t="s">
        <v>4</v>
      </c>
      <c r="D1922">
        <v>394</v>
      </c>
      <c r="E1922">
        <v>355</v>
      </c>
    </row>
    <row r="1923" spans="1:5" x14ac:dyDescent="0.25">
      <c r="A1923" t="s">
        <v>299</v>
      </c>
      <c r="B1923" t="s">
        <v>116</v>
      </c>
      <c r="C1923" t="s">
        <v>5</v>
      </c>
      <c r="D1923">
        <v>500</v>
      </c>
      <c r="E1923">
        <v>439</v>
      </c>
    </row>
    <row r="1924" spans="1:5" x14ac:dyDescent="0.25">
      <c r="A1924" t="s">
        <v>299</v>
      </c>
      <c r="B1924" t="s">
        <v>116</v>
      </c>
      <c r="C1924" t="s">
        <v>6</v>
      </c>
      <c r="D1924">
        <v>472</v>
      </c>
      <c r="E1924">
        <v>421</v>
      </c>
    </row>
    <row r="1925" spans="1:5" x14ac:dyDescent="0.25">
      <c r="A1925" t="s">
        <v>299</v>
      </c>
      <c r="B1925" t="s">
        <v>116</v>
      </c>
      <c r="C1925" t="s">
        <v>7</v>
      </c>
      <c r="D1925">
        <v>399</v>
      </c>
      <c r="E1925">
        <v>367</v>
      </c>
    </row>
    <row r="1926" spans="1:5" x14ac:dyDescent="0.25">
      <c r="A1926" t="s">
        <v>299</v>
      </c>
      <c r="B1926" t="s">
        <v>116</v>
      </c>
      <c r="C1926" t="s">
        <v>8</v>
      </c>
      <c r="D1926">
        <v>376</v>
      </c>
      <c r="E1926">
        <v>358</v>
      </c>
    </row>
    <row r="1927" spans="1:5" x14ac:dyDescent="0.25">
      <c r="A1927" t="s">
        <v>299</v>
      </c>
      <c r="B1927" t="s">
        <v>116</v>
      </c>
      <c r="C1927" t="s">
        <v>9</v>
      </c>
      <c r="D1927">
        <v>374</v>
      </c>
      <c r="E1927">
        <v>382</v>
      </c>
    </row>
    <row r="1928" spans="1:5" x14ac:dyDescent="0.25">
      <c r="A1928" t="s">
        <v>299</v>
      </c>
      <c r="B1928" t="s">
        <v>116</v>
      </c>
      <c r="C1928" t="s">
        <v>10</v>
      </c>
      <c r="D1928">
        <v>388</v>
      </c>
      <c r="E1928">
        <v>402</v>
      </c>
    </row>
    <row r="1929" spans="1:5" x14ac:dyDescent="0.25">
      <c r="A1929" t="s">
        <v>299</v>
      </c>
      <c r="B1929" t="s">
        <v>116</v>
      </c>
      <c r="C1929" t="s">
        <v>11</v>
      </c>
      <c r="D1929">
        <v>334</v>
      </c>
      <c r="E1929">
        <v>378</v>
      </c>
    </row>
    <row r="1930" spans="1:5" x14ac:dyDescent="0.25">
      <c r="A1930" t="s">
        <v>299</v>
      </c>
      <c r="B1930" t="s">
        <v>116</v>
      </c>
      <c r="C1930" t="s">
        <v>12</v>
      </c>
      <c r="D1930">
        <v>305</v>
      </c>
      <c r="E1930">
        <v>364</v>
      </c>
    </row>
    <row r="1931" spans="1:5" x14ac:dyDescent="0.25">
      <c r="A1931" t="s">
        <v>299</v>
      </c>
      <c r="B1931" t="s">
        <v>116</v>
      </c>
      <c r="C1931" t="s">
        <v>13</v>
      </c>
      <c r="D1931">
        <v>302</v>
      </c>
      <c r="E1931">
        <v>358</v>
      </c>
    </row>
    <row r="1932" spans="1:5" x14ac:dyDescent="0.25">
      <c r="A1932" t="s">
        <v>299</v>
      </c>
      <c r="B1932" t="s">
        <v>116</v>
      </c>
      <c r="C1932" t="s">
        <v>14</v>
      </c>
      <c r="D1932">
        <v>278</v>
      </c>
      <c r="E1932">
        <v>317</v>
      </c>
    </row>
    <row r="1933" spans="1:5" x14ac:dyDescent="0.25">
      <c r="A1933" t="s">
        <v>299</v>
      </c>
      <c r="B1933" t="s">
        <v>116</v>
      </c>
      <c r="C1933" t="s">
        <v>15</v>
      </c>
      <c r="D1933">
        <v>229</v>
      </c>
      <c r="E1933">
        <v>253</v>
      </c>
    </row>
    <row r="1934" spans="1:5" x14ac:dyDescent="0.25">
      <c r="A1934" t="s">
        <v>299</v>
      </c>
      <c r="B1934" t="s">
        <v>116</v>
      </c>
      <c r="C1934" t="s">
        <v>16</v>
      </c>
      <c r="D1934">
        <v>187</v>
      </c>
      <c r="E1934">
        <v>206</v>
      </c>
    </row>
    <row r="1935" spans="1:5" x14ac:dyDescent="0.25">
      <c r="A1935" t="s">
        <v>299</v>
      </c>
      <c r="B1935" t="s">
        <v>116</v>
      </c>
      <c r="C1935" t="s">
        <v>17</v>
      </c>
      <c r="D1935">
        <v>142</v>
      </c>
      <c r="E1935">
        <v>151</v>
      </c>
    </row>
    <row r="1936" spans="1:5" x14ac:dyDescent="0.25">
      <c r="A1936" t="s">
        <v>299</v>
      </c>
      <c r="B1936" t="s">
        <v>116</v>
      </c>
      <c r="C1936" t="s">
        <v>18</v>
      </c>
      <c r="D1936">
        <v>98</v>
      </c>
      <c r="E1936">
        <v>104</v>
      </c>
    </row>
    <row r="1937" spans="1:5" x14ac:dyDescent="0.25">
      <c r="A1937" t="s">
        <v>299</v>
      </c>
      <c r="B1937" t="s">
        <v>116</v>
      </c>
      <c r="C1937" t="s">
        <v>19</v>
      </c>
      <c r="D1937">
        <v>68</v>
      </c>
      <c r="E1937">
        <v>72</v>
      </c>
    </row>
    <row r="1938" spans="1:5" x14ac:dyDescent="0.25">
      <c r="A1938" t="s">
        <v>299</v>
      </c>
      <c r="B1938" t="s">
        <v>116</v>
      </c>
      <c r="C1938" t="s">
        <v>20</v>
      </c>
      <c r="D1938">
        <v>41</v>
      </c>
      <c r="E1938">
        <v>47</v>
      </c>
    </row>
    <row r="1939" spans="1:5" x14ac:dyDescent="0.25">
      <c r="A1939" t="s">
        <v>299</v>
      </c>
      <c r="B1939" t="s">
        <v>116</v>
      </c>
      <c r="C1939" t="s">
        <v>21</v>
      </c>
      <c r="D1939">
        <v>32</v>
      </c>
      <c r="E1939">
        <v>36</v>
      </c>
    </row>
    <row r="1940" spans="1:5" x14ac:dyDescent="0.25">
      <c r="A1940" t="s">
        <v>299</v>
      </c>
      <c r="B1940" t="s">
        <v>117</v>
      </c>
      <c r="C1940" t="s">
        <v>300</v>
      </c>
      <c r="D1940">
        <v>5</v>
      </c>
      <c r="E1940">
        <v>4</v>
      </c>
    </row>
    <row r="1941" spans="1:5" x14ac:dyDescent="0.25">
      <c r="A1941" t="s">
        <v>299</v>
      </c>
      <c r="B1941" t="s">
        <v>117</v>
      </c>
      <c r="C1941" t="s">
        <v>4</v>
      </c>
      <c r="D1941">
        <v>21</v>
      </c>
      <c r="E1941">
        <v>19</v>
      </c>
    </row>
    <row r="1942" spans="1:5" x14ac:dyDescent="0.25">
      <c r="A1942" t="s">
        <v>299</v>
      </c>
      <c r="B1942" t="s">
        <v>117</v>
      </c>
      <c r="C1942" t="s">
        <v>5</v>
      </c>
      <c r="D1942">
        <v>27</v>
      </c>
      <c r="E1942">
        <v>24</v>
      </c>
    </row>
    <row r="1943" spans="1:5" x14ac:dyDescent="0.25">
      <c r="A1943" t="s">
        <v>299</v>
      </c>
      <c r="B1943" t="s">
        <v>117</v>
      </c>
      <c r="C1943" t="s">
        <v>6</v>
      </c>
      <c r="D1943">
        <v>26</v>
      </c>
      <c r="E1943">
        <v>23</v>
      </c>
    </row>
    <row r="1944" spans="1:5" x14ac:dyDescent="0.25">
      <c r="A1944" t="s">
        <v>299</v>
      </c>
      <c r="B1944" t="s">
        <v>117</v>
      </c>
      <c r="C1944" t="s">
        <v>7</v>
      </c>
      <c r="D1944">
        <v>22</v>
      </c>
      <c r="E1944">
        <v>20</v>
      </c>
    </row>
    <row r="1945" spans="1:5" x14ac:dyDescent="0.25">
      <c r="A1945" t="s">
        <v>299</v>
      </c>
      <c r="B1945" t="s">
        <v>117</v>
      </c>
      <c r="C1945" t="s">
        <v>8</v>
      </c>
      <c r="D1945">
        <v>20</v>
      </c>
      <c r="E1945">
        <v>19</v>
      </c>
    </row>
    <row r="1946" spans="1:5" x14ac:dyDescent="0.25">
      <c r="A1946" t="s">
        <v>299</v>
      </c>
      <c r="B1946" t="s">
        <v>117</v>
      </c>
      <c r="C1946" t="s">
        <v>9</v>
      </c>
      <c r="D1946">
        <v>20</v>
      </c>
      <c r="E1946">
        <v>21</v>
      </c>
    </row>
    <row r="1947" spans="1:5" x14ac:dyDescent="0.25">
      <c r="A1947" t="s">
        <v>299</v>
      </c>
      <c r="B1947" t="s">
        <v>117</v>
      </c>
      <c r="C1947" t="s">
        <v>10</v>
      </c>
      <c r="D1947">
        <v>32</v>
      </c>
      <c r="E1947">
        <v>30</v>
      </c>
    </row>
    <row r="1948" spans="1:5" x14ac:dyDescent="0.25">
      <c r="A1948" t="s">
        <v>299</v>
      </c>
      <c r="B1948" t="s">
        <v>117</v>
      </c>
      <c r="C1948" t="s">
        <v>11</v>
      </c>
      <c r="D1948">
        <v>18</v>
      </c>
      <c r="E1948">
        <v>20</v>
      </c>
    </row>
    <row r="1949" spans="1:5" x14ac:dyDescent="0.25">
      <c r="A1949" t="s">
        <v>299</v>
      </c>
      <c r="B1949" t="s">
        <v>117</v>
      </c>
      <c r="C1949" t="s">
        <v>12</v>
      </c>
      <c r="D1949">
        <v>16</v>
      </c>
      <c r="E1949">
        <v>20</v>
      </c>
    </row>
    <row r="1950" spans="1:5" x14ac:dyDescent="0.25">
      <c r="A1950" t="s">
        <v>299</v>
      </c>
      <c r="B1950" t="s">
        <v>117</v>
      </c>
      <c r="C1950" t="s">
        <v>13</v>
      </c>
      <c r="D1950">
        <v>16</v>
      </c>
      <c r="E1950">
        <v>19</v>
      </c>
    </row>
    <row r="1951" spans="1:5" x14ac:dyDescent="0.25">
      <c r="A1951" t="s">
        <v>299</v>
      </c>
      <c r="B1951" t="s">
        <v>117</v>
      </c>
      <c r="C1951" t="s">
        <v>14</v>
      </c>
      <c r="D1951">
        <v>15</v>
      </c>
      <c r="E1951">
        <v>17</v>
      </c>
    </row>
    <row r="1952" spans="1:5" x14ac:dyDescent="0.25">
      <c r="A1952" t="s">
        <v>299</v>
      </c>
      <c r="B1952" t="s">
        <v>117</v>
      </c>
      <c r="C1952" t="s">
        <v>15</v>
      </c>
      <c r="D1952">
        <v>12</v>
      </c>
      <c r="E1952">
        <v>14</v>
      </c>
    </row>
    <row r="1953" spans="1:5" x14ac:dyDescent="0.25">
      <c r="A1953" t="s">
        <v>299</v>
      </c>
      <c r="B1953" t="s">
        <v>117</v>
      </c>
      <c r="C1953" t="s">
        <v>16</v>
      </c>
      <c r="D1953">
        <v>10</v>
      </c>
      <c r="E1953">
        <v>11</v>
      </c>
    </row>
    <row r="1954" spans="1:5" x14ac:dyDescent="0.25">
      <c r="A1954" t="s">
        <v>299</v>
      </c>
      <c r="B1954" t="s">
        <v>117</v>
      </c>
      <c r="C1954" t="s">
        <v>17</v>
      </c>
      <c r="D1954">
        <v>7</v>
      </c>
      <c r="E1954">
        <v>8</v>
      </c>
    </row>
    <row r="1955" spans="1:5" x14ac:dyDescent="0.25">
      <c r="A1955" t="s">
        <v>299</v>
      </c>
      <c r="B1955" t="s">
        <v>117</v>
      </c>
      <c r="C1955" t="s">
        <v>18</v>
      </c>
      <c r="D1955">
        <v>5</v>
      </c>
      <c r="E1955">
        <v>5</v>
      </c>
    </row>
    <row r="1956" spans="1:5" x14ac:dyDescent="0.25">
      <c r="A1956" t="s">
        <v>299</v>
      </c>
      <c r="B1956" t="s">
        <v>117</v>
      </c>
      <c r="C1956" t="s">
        <v>19</v>
      </c>
      <c r="D1956">
        <v>3</v>
      </c>
      <c r="E1956">
        <v>4</v>
      </c>
    </row>
    <row r="1957" spans="1:5" x14ac:dyDescent="0.25">
      <c r="A1957" t="s">
        <v>299</v>
      </c>
      <c r="B1957" t="s">
        <v>117</v>
      </c>
      <c r="C1957" t="s">
        <v>20</v>
      </c>
      <c r="D1957">
        <v>2</v>
      </c>
      <c r="E1957">
        <v>2</v>
      </c>
    </row>
    <row r="1958" spans="1:5" x14ac:dyDescent="0.25">
      <c r="A1958" t="s">
        <v>299</v>
      </c>
      <c r="B1958" t="s">
        <v>117</v>
      </c>
      <c r="C1958" t="s">
        <v>21</v>
      </c>
      <c r="D1958">
        <v>1</v>
      </c>
      <c r="E1958">
        <v>2</v>
      </c>
    </row>
    <row r="1959" spans="1:5" x14ac:dyDescent="0.25">
      <c r="A1959" t="s">
        <v>299</v>
      </c>
      <c r="B1959" t="s">
        <v>118</v>
      </c>
      <c r="C1959" t="s">
        <v>300</v>
      </c>
      <c r="D1959">
        <v>808</v>
      </c>
      <c r="E1959">
        <v>724</v>
      </c>
    </row>
    <row r="1960" spans="1:5" x14ac:dyDescent="0.25">
      <c r="A1960" t="s">
        <v>299</v>
      </c>
      <c r="B1960" t="s">
        <v>118</v>
      </c>
      <c r="C1960" t="s">
        <v>4</v>
      </c>
      <c r="D1960">
        <v>3318</v>
      </c>
      <c r="E1960">
        <v>2995</v>
      </c>
    </row>
    <row r="1961" spans="1:5" x14ac:dyDescent="0.25">
      <c r="A1961" t="s">
        <v>299</v>
      </c>
      <c r="B1961" t="s">
        <v>118</v>
      </c>
      <c r="C1961" t="s">
        <v>5</v>
      </c>
      <c r="D1961">
        <v>4210</v>
      </c>
      <c r="E1961">
        <v>3701</v>
      </c>
    </row>
    <row r="1962" spans="1:5" x14ac:dyDescent="0.25">
      <c r="A1962" t="s">
        <v>299</v>
      </c>
      <c r="B1962" t="s">
        <v>118</v>
      </c>
      <c r="C1962" t="s">
        <v>6</v>
      </c>
      <c r="D1962">
        <v>3982</v>
      </c>
      <c r="E1962">
        <v>3548</v>
      </c>
    </row>
    <row r="1963" spans="1:5" x14ac:dyDescent="0.25">
      <c r="A1963" t="s">
        <v>299</v>
      </c>
      <c r="B1963" t="s">
        <v>118</v>
      </c>
      <c r="C1963" t="s">
        <v>7</v>
      </c>
      <c r="D1963">
        <v>3359</v>
      </c>
      <c r="E1963">
        <v>3090</v>
      </c>
    </row>
    <row r="1964" spans="1:5" x14ac:dyDescent="0.25">
      <c r="A1964" t="s">
        <v>299</v>
      </c>
      <c r="B1964" t="s">
        <v>118</v>
      </c>
      <c r="C1964" t="s">
        <v>8</v>
      </c>
      <c r="D1964">
        <v>3173</v>
      </c>
      <c r="E1964">
        <v>3014</v>
      </c>
    </row>
    <row r="1965" spans="1:5" x14ac:dyDescent="0.25">
      <c r="A1965" t="s">
        <v>299</v>
      </c>
      <c r="B1965" t="s">
        <v>118</v>
      </c>
      <c r="C1965" t="s">
        <v>9</v>
      </c>
      <c r="D1965">
        <v>3152</v>
      </c>
      <c r="E1965">
        <v>3224</v>
      </c>
    </row>
    <row r="1966" spans="1:5" x14ac:dyDescent="0.25">
      <c r="A1966" t="s">
        <v>299</v>
      </c>
      <c r="B1966" t="s">
        <v>118</v>
      </c>
      <c r="C1966" t="s">
        <v>10</v>
      </c>
      <c r="D1966">
        <v>3205</v>
      </c>
      <c r="E1966">
        <v>3328</v>
      </c>
    </row>
    <row r="1967" spans="1:5" x14ac:dyDescent="0.25">
      <c r="A1967" t="s">
        <v>299</v>
      </c>
      <c r="B1967" t="s">
        <v>118</v>
      </c>
      <c r="C1967" t="s">
        <v>11</v>
      </c>
      <c r="D1967">
        <v>2820</v>
      </c>
      <c r="E1967">
        <v>3186</v>
      </c>
    </row>
    <row r="1968" spans="1:5" x14ac:dyDescent="0.25">
      <c r="A1968" t="s">
        <v>299</v>
      </c>
      <c r="B1968" t="s">
        <v>118</v>
      </c>
      <c r="C1968" t="s">
        <v>12</v>
      </c>
      <c r="D1968">
        <v>2571</v>
      </c>
      <c r="E1968">
        <v>3071</v>
      </c>
    </row>
    <row r="1969" spans="1:5" x14ac:dyDescent="0.25">
      <c r="A1969" t="s">
        <v>299</v>
      </c>
      <c r="B1969" t="s">
        <v>118</v>
      </c>
      <c r="C1969" t="s">
        <v>13</v>
      </c>
      <c r="D1969">
        <v>2551</v>
      </c>
      <c r="E1969">
        <v>3014</v>
      </c>
    </row>
    <row r="1970" spans="1:5" x14ac:dyDescent="0.25">
      <c r="A1970" t="s">
        <v>299</v>
      </c>
      <c r="B1970" t="s">
        <v>118</v>
      </c>
      <c r="C1970" t="s">
        <v>14</v>
      </c>
      <c r="D1970">
        <v>2343</v>
      </c>
      <c r="E1970">
        <v>2670</v>
      </c>
    </row>
    <row r="1971" spans="1:5" x14ac:dyDescent="0.25">
      <c r="A1971" t="s">
        <v>299</v>
      </c>
      <c r="B1971" t="s">
        <v>118</v>
      </c>
      <c r="C1971" t="s">
        <v>15</v>
      </c>
      <c r="D1971">
        <v>1928</v>
      </c>
      <c r="E1971">
        <v>2136</v>
      </c>
    </row>
    <row r="1972" spans="1:5" x14ac:dyDescent="0.25">
      <c r="A1972" t="s">
        <v>299</v>
      </c>
      <c r="B1972" t="s">
        <v>118</v>
      </c>
      <c r="C1972" t="s">
        <v>16</v>
      </c>
      <c r="D1972">
        <v>1576</v>
      </c>
      <c r="E1972">
        <v>1736</v>
      </c>
    </row>
    <row r="1973" spans="1:5" x14ac:dyDescent="0.25">
      <c r="A1973" t="s">
        <v>299</v>
      </c>
      <c r="B1973" t="s">
        <v>118</v>
      </c>
      <c r="C1973" t="s">
        <v>17</v>
      </c>
      <c r="D1973">
        <v>1202</v>
      </c>
      <c r="E1973">
        <v>1278</v>
      </c>
    </row>
    <row r="1974" spans="1:5" x14ac:dyDescent="0.25">
      <c r="A1974" t="s">
        <v>299</v>
      </c>
      <c r="B1974" t="s">
        <v>118</v>
      </c>
      <c r="C1974" t="s">
        <v>18</v>
      </c>
      <c r="D1974">
        <v>829</v>
      </c>
      <c r="E1974">
        <v>877</v>
      </c>
    </row>
    <row r="1975" spans="1:5" x14ac:dyDescent="0.25">
      <c r="A1975" t="s">
        <v>299</v>
      </c>
      <c r="B1975" t="s">
        <v>118</v>
      </c>
      <c r="C1975" t="s">
        <v>19</v>
      </c>
      <c r="D1975">
        <v>580</v>
      </c>
      <c r="E1975">
        <v>610</v>
      </c>
    </row>
    <row r="1976" spans="1:5" x14ac:dyDescent="0.25">
      <c r="A1976" t="s">
        <v>299</v>
      </c>
      <c r="B1976" t="s">
        <v>118</v>
      </c>
      <c r="C1976" t="s">
        <v>20</v>
      </c>
      <c r="D1976">
        <v>352</v>
      </c>
      <c r="E1976">
        <v>400</v>
      </c>
    </row>
    <row r="1977" spans="1:5" x14ac:dyDescent="0.25">
      <c r="A1977" t="s">
        <v>299</v>
      </c>
      <c r="B1977" t="s">
        <v>118</v>
      </c>
      <c r="C1977" t="s">
        <v>21</v>
      </c>
      <c r="D1977">
        <v>269</v>
      </c>
      <c r="E1977">
        <v>305</v>
      </c>
    </row>
    <row r="1978" spans="1:5" x14ac:dyDescent="0.25">
      <c r="A1978" t="s">
        <v>299</v>
      </c>
      <c r="B1978" t="s">
        <v>119</v>
      </c>
      <c r="C1978" t="s">
        <v>300</v>
      </c>
      <c r="D1978">
        <v>10</v>
      </c>
      <c r="E1978">
        <v>9</v>
      </c>
    </row>
    <row r="1979" spans="1:5" x14ac:dyDescent="0.25">
      <c r="A1979" t="s">
        <v>299</v>
      </c>
      <c r="B1979" t="s">
        <v>119</v>
      </c>
      <c r="C1979" t="s">
        <v>4</v>
      </c>
      <c r="D1979">
        <v>43</v>
      </c>
      <c r="E1979">
        <v>38</v>
      </c>
    </row>
    <row r="1980" spans="1:5" x14ac:dyDescent="0.25">
      <c r="A1980" t="s">
        <v>299</v>
      </c>
      <c r="B1980" t="s">
        <v>119</v>
      </c>
      <c r="C1980" t="s">
        <v>5</v>
      </c>
      <c r="D1980">
        <v>54</v>
      </c>
      <c r="E1980">
        <v>47</v>
      </c>
    </row>
    <row r="1981" spans="1:5" x14ac:dyDescent="0.25">
      <c r="A1981" t="s">
        <v>299</v>
      </c>
      <c r="B1981" t="s">
        <v>119</v>
      </c>
      <c r="C1981" t="s">
        <v>6</v>
      </c>
      <c r="D1981">
        <v>51</v>
      </c>
      <c r="E1981">
        <v>45</v>
      </c>
    </row>
    <row r="1982" spans="1:5" x14ac:dyDescent="0.25">
      <c r="A1982" t="s">
        <v>299</v>
      </c>
      <c r="B1982" t="s">
        <v>119</v>
      </c>
      <c r="C1982" t="s">
        <v>7</v>
      </c>
      <c r="D1982">
        <v>43</v>
      </c>
      <c r="E1982">
        <v>40</v>
      </c>
    </row>
    <row r="1983" spans="1:5" x14ac:dyDescent="0.25">
      <c r="A1983" t="s">
        <v>299</v>
      </c>
      <c r="B1983" t="s">
        <v>119</v>
      </c>
      <c r="C1983" t="s">
        <v>8</v>
      </c>
      <c r="D1983">
        <v>41</v>
      </c>
      <c r="E1983">
        <v>39</v>
      </c>
    </row>
    <row r="1984" spans="1:5" x14ac:dyDescent="0.25">
      <c r="A1984" t="s">
        <v>299</v>
      </c>
      <c r="B1984" t="s">
        <v>119</v>
      </c>
      <c r="C1984" t="s">
        <v>9</v>
      </c>
      <c r="D1984">
        <v>40</v>
      </c>
      <c r="E1984">
        <v>41</v>
      </c>
    </row>
    <row r="1985" spans="1:5" x14ac:dyDescent="0.25">
      <c r="A1985" t="s">
        <v>299</v>
      </c>
      <c r="B1985" t="s">
        <v>119</v>
      </c>
      <c r="C1985" t="s">
        <v>10</v>
      </c>
      <c r="D1985">
        <v>50</v>
      </c>
      <c r="E1985">
        <v>53</v>
      </c>
    </row>
    <row r="1986" spans="1:5" x14ac:dyDescent="0.25">
      <c r="A1986" t="s">
        <v>299</v>
      </c>
      <c r="B1986" t="s">
        <v>119</v>
      </c>
      <c r="C1986" t="s">
        <v>11</v>
      </c>
      <c r="D1986">
        <v>36</v>
      </c>
      <c r="E1986">
        <v>41</v>
      </c>
    </row>
    <row r="1987" spans="1:5" x14ac:dyDescent="0.25">
      <c r="A1987" t="s">
        <v>299</v>
      </c>
      <c r="B1987" t="s">
        <v>119</v>
      </c>
      <c r="C1987" t="s">
        <v>12</v>
      </c>
      <c r="D1987">
        <v>33</v>
      </c>
      <c r="E1987">
        <v>39</v>
      </c>
    </row>
    <row r="1988" spans="1:5" x14ac:dyDescent="0.25">
      <c r="A1988" t="s">
        <v>299</v>
      </c>
      <c r="B1988" t="s">
        <v>119</v>
      </c>
      <c r="C1988" t="s">
        <v>13</v>
      </c>
      <c r="D1988">
        <v>33</v>
      </c>
      <c r="E1988">
        <v>39</v>
      </c>
    </row>
    <row r="1989" spans="1:5" x14ac:dyDescent="0.25">
      <c r="A1989" t="s">
        <v>299</v>
      </c>
      <c r="B1989" t="s">
        <v>119</v>
      </c>
      <c r="C1989" t="s">
        <v>14</v>
      </c>
      <c r="D1989">
        <v>30</v>
      </c>
      <c r="E1989">
        <v>34</v>
      </c>
    </row>
    <row r="1990" spans="1:5" x14ac:dyDescent="0.25">
      <c r="A1990" t="s">
        <v>299</v>
      </c>
      <c r="B1990" t="s">
        <v>119</v>
      </c>
      <c r="C1990" t="s">
        <v>15</v>
      </c>
      <c r="D1990">
        <v>25</v>
      </c>
      <c r="E1990">
        <v>27</v>
      </c>
    </row>
    <row r="1991" spans="1:5" x14ac:dyDescent="0.25">
      <c r="A1991" t="s">
        <v>299</v>
      </c>
      <c r="B1991" t="s">
        <v>119</v>
      </c>
      <c r="C1991" t="s">
        <v>16</v>
      </c>
      <c r="D1991">
        <v>20</v>
      </c>
      <c r="E1991">
        <v>22</v>
      </c>
    </row>
    <row r="1992" spans="1:5" x14ac:dyDescent="0.25">
      <c r="A1992" t="s">
        <v>299</v>
      </c>
      <c r="B1992" t="s">
        <v>119</v>
      </c>
      <c r="C1992" t="s">
        <v>17</v>
      </c>
      <c r="D1992">
        <v>15</v>
      </c>
      <c r="E1992">
        <v>16</v>
      </c>
    </row>
    <row r="1993" spans="1:5" x14ac:dyDescent="0.25">
      <c r="A1993" t="s">
        <v>299</v>
      </c>
      <c r="B1993" t="s">
        <v>119</v>
      </c>
      <c r="C1993" t="s">
        <v>18</v>
      </c>
      <c r="D1993">
        <v>10</v>
      </c>
      <c r="E1993">
        <v>11</v>
      </c>
    </row>
    <row r="1994" spans="1:5" x14ac:dyDescent="0.25">
      <c r="A1994" t="s">
        <v>299</v>
      </c>
      <c r="B1994" t="s">
        <v>119</v>
      </c>
      <c r="C1994" t="s">
        <v>19</v>
      </c>
      <c r="D1994">
        <v>7</v>
      </c>
      <c r="E1994">
        <v>7</v>
      </c>
    </row>
    <row r="1995" spans="1:5" x14ac:dyDescent="0.25">
      <c r="A1995" t="s">
        <v>299</v>
      </c>
      <c r="B1995" t="s">
        <v>119</v>
      </c>
      <c r="C1995" t="s">
        <v>20</v>
      </c>
      <c r="D1995">
        <v>4</v>
      </c>
      <c r="E1995">
        <v>5</v>
      </c>
    </row>
    <row r="1996" spans="1:5" x14ac:dyDescent="0.25">
      <c r="A1996" t="s">
        <v>299</v>
      </c>
      <c r="B1996" t="s">
        <v>119</v>
      </c>
      <c r="C1996" t="s">
        <v>21</v>
      </c>
      <c r="D1996">
        <v>3</v>
      </c>
      <c r="E1996">
        <v>3</v>
      </c>
    </row>
    <row r="1997" spans="1:5" x14ac:dyDescent="0.25">
      <c r="A1997" t="s">
        <v>299</v>
      </c>
      <c r="B1997" t="s">
        <v>120</v>
      </c>
      <c r="C1997" t="s">
        <v>300</v>
      </c>
      <c r="D1997">
        <v>31</v>
      </c>
      <c r="E1997">
        <v>28</v>
      </c>
    </row>
    <row r="1998" spans="1:5" x14ac:dyDescent="0.25">
      <c r="A1998" t="s">
        <v>299</v>
      </c>
      <c r="B1998" t="s">
        <v>120</v>
      </c>
      <c r="C1998" t="s">
        <v>4</v>
      </c>
      <c r="D1998">
        <v>128</v>
      </c>
      <c r="E1998">
        <v>116</v>
      </c>
    </row>
    <row r="1999" spans="1:5" x14ac:dyDescent="0.25">
      <c r="A1999" t="s">
        <v>299</v>
      </c>
      <c r="B1999" t="s">
        <v>120</v>
      </c>
      <c r="C1999" t="s">
        <v>5</v>
      </c>
      <c r="D1999">
        <v>163</v>
      </c>
      <c r="E1999">
        <v>143</v>
      </c>
    </row>
    <row r="2000" spans="1:5" x14ac:dyDescent="0.25">
      <c r="A2000" t="s">
        <v>299</v>
      </c>
      <c r="B2000" t="s">
        <v>120</v>
      </c>
      <c r="C2000" t="s">
        <v>6</v>
      </c>
      <c r="D2000">
        <v>154</v>
      </c>
      <c r="E2000">
        <v>137</v>
      </c>
    </row>
    <row r="2001" spans="1:5" x14ac:dyDescent="0.25">
      <c r="A2001" t="s">
        <v>299</v>
      </c>
      <c r="B2001" t="s">
        <v>120</v>
      </c>
      <c r="C2001" t="s">
        <v>7</v>
      </c>
      <c r="D2001">
        <v>130</v>
      </c>
      <c r="E2001">
        <v>119</v>
      </c>
    </row>
    <row r="2002" spans="1:5" x14ac:dyDescent="0.25">
      <c r="A2002" t="s">
        <v>299</v>
      </c>
      <c r="B2002" t="s">
        <v>120</v>
      </c>
      <c r="C2002" t="s">
        <v>8</v>
      </c>
      <c r="D2002">
        <v>122</v>
      </c>
      <c r="E2002">
        <v>116</v>
      </c>
    </row>
    <row r="2003" spans="1:5" x14ac:dyDescent="0.25">
      <c r="A2003" t="s">
        <v>299</v>
      </c>
      <c r="B2003" t="s">
        <v>120</v>
      </c>
      <c r="C2003" t="s">
        <v>9</v>
      </c>
      <c r="D2003">
        <v>122</v>
      </c>
      <c r="E2003">
        <v>124</v>
      </c>
    </row>
    <row r="2004" spans="1:5" x14ac:dyDescent="0.25">
      <c r="A2004" t="s">
        <v>299</v>
      </c>
      <c r="B2004" t="s">
        <v>120</v>
      </c>
      <c r="C2004" t="s">
        <v>10</v>
      </c>
      <c r="D2004">
        <v>132</v>
      </c>
      <c r="E2004">
        <v>139</v>
      </c>
    </row>
    <row r="2005" spans="1:5" x14ac:dyDescent="0.25">
      <c r="A2005" t="s">
        <v>299</v>
      </c>
      <c r="B2005" t="s">
        <v>120</v>
      </c>
      <c r="C2005" t="s">
        <v>11</v>
      </c>
      <c r="D2005">
        <v>109</v>
      </c>
      <c r="E2005">
        <v>123</v>
      </c>
    </row>
    <row r="2006" spans="1:5" x14ac:dyDescent="0.25">
      <c r="A2006" t="s">
        <v>299</v>
      </c>
      <c r="B2006" t="s">
        <v>120</v>
      </c>
      <c r="C2006" t="s">
        <v>12</v>
      </c>
      <c r="D2006">
        <v>99</v>
      </c>
      <c r="E2006">
        <v>118</v>
      </c>
    </row>
    <row r="2007" spans="1:5" x14ac:dyDescent="0.25">
      <c r="A2007" t="s">
        <v>299</v>
      </c>
      <c r="B2007" t="s">
        <v>120</v>
      </c>
      <c r="C2007" t="s">
        <v>13</v>
      </c>
      <c r="D2007">
        <v>98</v>
      </c>
      <c r="E2007">
        <v>116</v>
      </c>
    </row>
    <row r="2008" spans="1:5" x14ac:dyDescent="0.25">
      <c r="A2008" t="s">
        <v>299</v>
      </c>
      <c r="B2008" t="s">
        <v>120</v>
      </c>
      <c r="C2008" t="s">
        <v>14</v>
      </c>
      <c r="D2008">
        <v>90</v>
      </c>
      <c r="E2008">
        <v>103</v>
      </c>
    </row>
    <row r="2009" spans="1:5" x14ac:dyDescent="0.25">
      <c r="A2009" t="s">
        <v>299</v>
      </c>
      <c r="B2009" t="s">
        <v>120</v>
      </c>
      <c r="C2009" t="s">
        <v>15</v>
      </c>
      <c r="D2009">
        <v>74</v>
      </c>
      <c r="E2009">
        <v>82</v>
      </c>
    </row>
    <row r="2010" spans="1:5" x14ac:dyDescent="0.25">
      <c r="A2010" t="s">
        <v>299</v>
      </c>
      <c r="B2010" t="s">
        <v>120</v>
      </c>
      <c r="C2010" t="s">
        <v>16</v>
      </c>
      <c r="D2010">
        <v>61</v>
      </c>
      <c r="E2010">
        <v>67</v>
      </c>
    </row>
    <row r="2011" spans="1:5" x14ac:dyDescent="0.25">
      <c r="A2011" t="s">
        <v>299</v>
      </c>
      <c r="B2011" t="s">
        <v>120</v>
      </c>
      <c r="C2011" t="s">
        <v>17</v>
      </c>
      <c r="D2011">
        <v>46</v>
      </c>
      <c r="E2011">
        <v>49</v>
      </c>
    </row>
    <row r="2012" spans="1:5" x14ac:dyDescent="0.25">
      <c r="A2012" t="s">
        <v>299</v>
      </c>
      <c r="B2012" t="s">
        <v>120</v>
      </c>
      <c r="C2012" t="s">
        <v>18</v>
      </c>
      <c r="D2012">
        <v>32</v>
      </c>
      <c r="E2012">
        <v>33</v>
      </c>
    </row>
    <row r="2013" spans="1:5" x14ac:dyDescent="0.25">
      <c r="A2013" t="s">
        <v>299</v>
      </c>
      <c r="B2013" t="s">
        <v>120</v>
      </c>
      <c r="C2013" t="s">
        <v>19</v>
      </c>
      <c r="D2013">
        <v>22</v>
      </c>
      <c r="E2013">
        <v>23</v>
      </c>
    </row>
    <row r="2014" spans="1:5" x14ac:dyDescent="0.25">
      <c r="A2014" t="s">
        <v>299</v>
      </c>
      <c r="B2014" t="s">
        <v>120</v>
      </c>
      <c r="C2014" t="s">
        <v>20</v>
      </c>
      <c r="D2014">
        <v>13</v>
      </c>
      <c r="E2014">
        <v>15</v>
      </c>
    </row>
    <row r="2015" spans="1:5" x14ac:dyDescent="0.25">
      <c r="A2015" t="s">
        <v>299</v>
      </c>
      <c r="B2015" t="s">
        <v>120</v>
      </c>
      <c r="C2015" t="s">
        <v>21</v>
      </c>
      <c r="D2015">
        <v>10</v>
      </c>
      <c r="E2015">
        <v>11</v>
      </c>
    </row>
    <row r="2016" spans="1:5" x14ac:dyDescent="0.25">
      <c r="A2016" t="s">
        <v>299</v>
      </c>
      <c r="B2016" t="s">
        <v>121</v>
      </c>
      <c r="C2016" t="s">
        <v>300</v>
      </c>
      <c r="D2016">
        <v>49</v>
      </c>
      <c r="E2016">
        <v>44</v>
      </c>
    </row>
    <row r="2017" spans="1:5" x14ac:dyDescent="0.25">
      <c r="A2017" t="s">
        <v>299</v>
      </c>
      <c r="B2017" t="s">
        <v>121</v>
      </c>
      <c r="C2017" t="s">
        <v>4</v>
      </c>
      <c r="D2017">
        <v>202</v>
      </c>
      <c r="E2017">
        <v>182</v>
      </c>
    </row>
    <row r="2018" spans="1:5" x14ac:dyDescent="0.25">
      <c r="A2018" t="s">
        <v>299</v>
      </c>
      <c r="B2018" t="s">
        <v>121</v>
      </c>
      <c r="C2018" t="s">
        <v>5</v>
      </c>
      <c r="D2018">
        <v>257</v>
      </c>
      <c r="E2018">
        <v>225</v>
      </c>
    </row>
    <row r="2019" spans="1:5" x14ac:dyDescent="0.25">
      <c r="A2019" t="s">
        <v>299</v>
      </c>
      <c r="B2019" t="s">
        <v>121</v>
      </c>
      <c r="C2019" t="s">
        <v>6</v>
      </c>
      <c r="D2019">
        <v>243</v>
      </c>
      <c r="E2019">
        <v>216</v>
      </c>
    </row>
    <row r="2020" spans="1:5" x14ac:dyDescent="0.25">
      <c r="A2020" t="s">
        <v>299</v>
      </c>
      <c r="B2020" t="s">
        <v>121</v>
      </c>
      <c r="C2020" t="s">
        <v>7</v>
      </c>
      <c r="D2020">
        <v>205</v>
      </c>
      <c r="E2020">
        <v>188</v>
      </c>
    </row>
    <row r="2021" spans="1:5" x14ac:dyDescent="0.25">
      <c r="A2021" t="s">
        <v>299</v>
      </c>
      <c r="B2021" t="s">
        <v>121</v>
      </c>
      <c r="C2021" t="s">
        <v>8</v>
      </c>
      <c r="D2021">
        <v>193</v>
      </c>
      <c r="E2021">
        <v>183</v>
      </c>
    </row>
    <row r="2022" spans="1:5" x14ac:dyDescent="0.25">
      <c r="A2022" t="s">
        <v>299</v>
      </c>
      <c r="B2022" t="s">
        <v>121</v>
      </c>
      <c r="C2022" t="s">
        <v>9</v>
      </c>
      <c r="D2022">
        <v>192</v>
      </c>
      <c r="E2022">
        <v>196</v>
      </c>
    </row>
    <row r="2023" spans="1:5" x14ac:dyDescent="0.25">
      <c r="A2023" t="s">
        <v>299</v>
      </c>
      <c r="B2023" t="s">
        <v>121</v>
      </c>
      <c r="C2023" t="s">
        <v>10</v>
      </c>
      <c r="D2023">
        <v>204</v>
      </c>
      <c r="E2023">
        <v>213</v>
      </c>
    </row>
    <row r="2024" spans="1:5" x14ac:dyDescent="0.25">
      <c r="A2024" t="s">
        <v>299</v>
      </c>
      <c r="B2024" t="s">
        <v>121</v>
      </c>
      <c r="C2024" t="s">
        <v>11</v>
      </c>
      <c r="D2024">
        <v>172</v>
      </c>
      <c r="E2024">
        <v>194</v>
      </c>
    </row>
    <row r="2025" spans="1:5" x14ac:dyDescent="0.25">
      <c r="A2025" t="s">
        <v>299</v>
      </c>
      <c r="B2025" t="s">
        <v>121</v>
      </c>
      <c r="C2025" t="s">
        <v>12</v>
      </c>
      <c r="D2025">
        <v>157</v>
      </c>
      <c r="E2025">
        <v>187</v>
      </c>
    </row>
    <row r="2026" spans="1:5" x14ac:dyDescent="0.25">
      <c r="A2026" t="s">
        <v>299</v>
      </c>
      <c r="B2026" t="s">
        <v>121</v>
      </c>
      <c r="C2026" t="s">
        <v>13</v>
      </c>
      <c r="D2026">
        <v>155</v>
      </c>
      <c r="E2026">
        <v>183</v>
      </c>
    </row>
    <row r="2027" spans="1:5" x14ac:dyDescent="0.25">
      <c r="A2027" t="s">
        <v>299</v>
      </c>
      <c r="B2027" t="s">
        <v>121</v>
      </c>
      <c r="C2027" t="s">
        <v>14</v>
      </c>
      <c r="D2027">
        <v>143</v>
      </c>
      <c r="E2027">
        <v>163</v>
      </c>
    </row>
    <row r="2028" spans="1:5" x14ac:dyDescent="0.25">
      <c r="A2028" t="s">
        <v>299</v>
      </c>
      <c r="B2028" t="s">
        <v>121</v>
      </c>
      <c r="C2028" t="s">
        <v>15</v>
      </c>
      <c r="D2028">
        <v>117</v>
      </c>
      <c r="E2028">
        <v>130</v>
      </c>
    </row>
    <row r="2029" spans="1:5" x14ac:dyDescent="0.25">
      <c r="A2029" t="s">
        <v>299</v>
      </c>
      <c r="B2029" t="s">
        <v>121</v>
      </c>
      <c r="C2029" t="s">
        <v>16</v>
      </c>
      <c r="D2029">
        <v>96</v>
      </c>
      <c r="E2029">
        <v>105</v>
      </c>
    </row>
    <row r="2030" spans="1:5" x14ac:dyDescent="0.25">
      <c r="A2030" t="s">
        <v>299</v>
      </c>
      <c r="B2030" t="s">
        <v>121</v>
      </c>
      <c r="C2030" t="s">
        <v>17</v>
      </c>
      <c r="D2030">
        <v>73</v>
      </c>
      <c r="E2030">
        <v>78</v>
      </c>
    </row>
    <row r="2031" spans="1:5" x14ac:dyDescent="0.25">
      <c r="A2031" t="s">
        <v>299</v>
      </c>
      <c r="B2031" t="s">
        <v>121</v>
      </c>
      <c r="C2031" t="s">
        <v>18</v>
      </c>
      <c r="D2031">
        <v>50</v>
      </c>
      <c r="E2031">
        <v>53</v>
      </c>
    </row>
    <row r="2032" spans="1:5" x14ac:dyDescent="0.25">
      <c r="A2032" t="s">
        <v>299</v>
      </c>
      <c r="B2032" t="s">
        <v>121</v>
      </c>
      <c r="C2032" t="s">
        <v>19</v>
      </c>
      <c r="D2032">
        <v>35</v>
      </c>
      <c r="E2032">
        <v>37</v>
      </c>
    </row>
    <row r="2033" spans="1:5" x14ac:dyDescent="0.25">
      <c r="A2033" t="s">
        <v>299</v>
      </c>
      <c r="B2033" t="s">
        <v>121</v>
      </c>
      <c r="C2033" t="s">
        <v>20</v>
      </c>
      <c r="D2033">
        <v>21</v>
      </c>
      <c r="E2033">
        <v>24</v>
      </c>
    </row>
    <row r="2034" spans="1:5" x14ac:dyDescent="0.25">
      <c r="A2034" t="s">
        <v>299</v>
      </c>
      <c r="B2034" t="s">
        <v>121</v>
      </c>
      <c r="C2034" t="s">
        <v>21</v>
      </c>
      <c r="D2034">
        <v>16</v>
      </c>
      <c r="E2034">
        <v>18</v>
      </c>
    </row>
    <row r="2035" spans="1:5" x14ac:dyDescent="0.25">
      <c r="A2035" t="s">
        <v>299</v>
      </c>
      <c r="B2035" t="s">
        <v>122</v>
      </c>
      <c r="C2035" t="s">
        <v>300</v>
      </c>
      <c r="D2035">
        <v>111</v>
      </c>
      <c r="E2035">
        <v>99</v>
      </c>
    </row>
    <row r="2036" spans="1:5" x14ac:dyDescent="0.25">
      <c r="A2036" t="s">
        <v>299</v>
      </c>
      <c r="B2036" t="s">
        <v>122</v>
      </c>
      <c r="C2036" t="s">
        <v>4</v>
      </c>
      <c r="D2036">
        <v>455</v>
      </c>
      <c r="E2036">
        <v>411</v>
      </c>
    </row>
    <row r="2037" spans="1:5" x14ac:dyDescent="0.25">
      <c r="A2037" t="s">
        <v>299</v>
      </c>
      <c r="B2037" t="s">
        <v>122</v>
      </c>
      <c r="C2037" t="s">
        <v>5</v>
      </c>
      <c r="D2037">
        <v>577</v>
      </c>
      <c r="E2037">
        <v>507</v>
      </c>
    </row>
    <row r="2038" spans="1:5" x14ac:dyDescent="0.25">
      <c r="A2038" t="s">
        <v>299</v>
      </c>
      <c r="B2038" t="s">
        <v>122</v>
      </c>
      <c r="C2038" t="s">
        <v>6</v>
      </c>
      <c r="D2038">
        <v>546</v>
      </c>
      <c r="E2038">
        <v>487</v>
      </c>
    </row>
    <row r="2039" spans="1:5" x14ac:dyDescent="0.25">
      <c r="A2039" t="s">
        <v>299</v>
      </c>
      <c r="B2039" t="s">
        <v>122</v>
      </c>
      <c r="C2039" t="s">
        <v>7</v>
      </c>
      <c r="D2039">
        <v>461</v>
      </c>
      <c r="E2039">
        <v>424</v>
      </c>
    </row>
    <row r="2040" spans="1:5" x14ac:dyDescent="0.25">
      <c r="A2040" t="s">
        <v>299</v>
      </c>
      <c r="B2040" t="s">
        <v>122</v>
      </c>
      <c r="C2040" t="s">
        <v>8</v>
      </c>
      <c r="D2040">
        <v>435</v>
      </c>
      <c r="E2040">
        <v>413</v>
      </c>
    </row>
    <row r="2041" spans="1:5" x14ac:dyDescent="0.25">
      <c r="A2041" t="s">
        <v>299</v>
      </c>
      <c r="B2041" t="s">
        <v>122</v>
      </c>
      <c r="C2041" t="s">
        <v>9</v>
      </c>
      <c r="D2041">
        <v>432</v>
      </c>
      <c r="E2041">
        <v>442</v>
      </c>
    </row>
    <row r="2042" spans="1:5" x14ac:dyDescent="0.25">
      <c r="A2042" t="s">
        <v>299</v>
      </c>
      <c r="B2042" t="s">
        <v>122</v>
      </c>
      <c r="C2042" t="s">
        <v>10</v>
      </c>
      <c r="D2042">
        <v>447</v>
      </c>
      <c r="E2042">
        <v>465</v>
      </c>
    </row>
    <row r="2043" spans="1:5" x14ac:dyDescent="0.25">
      <c r="A2043" t="s">
        <v>299</v>
      </c>
      <c r="B2043" t="s">
        <v>122</v>
      </c>
      <c r="C2043" t="s">
        <v>11</v>
      </c>
      <c r="D2043">
        <v>387</v>
      </c>
      <c r="E2043">
        <v>437</v>
      </c>
    </row>
    <row r="2044" spans="1:5" x14ac:dyDescent="0.25">
      <c r="A2044" t="s">
        <v>299</v>
      </c>
      <c r="B2044" t="s">
        <v>122</v>
      </c>
      <c r="C2044" t="s">
        <v>12</v>
      </c>
      <c r="D2044">
        <v>352</v>
      </c>
      <c r="E2044">
        <v>421</v>
      </c>
    </row>
    <row r="2045" spans="1:5" x14ac:dyDescent="0.25">
      <c r="A2045" t="s">
        <v>299</v>
      </c>
      <c r="B2045" t="s">
        <v>122</v>
      </c>
      <c r="C2045" t="s">
        <v>13</v>
      </c>
      <c r="D2045">
        <v>350</v>
      </c>
      <c r="E2045">
        <v>413</v>
      </c>
    </row>
    <row r="2046" spans="1:5" x14ac:dyDescent="0.25">
      <c r="A2046" t="s">
        <v>299</v>
      </c>
      <c r="B2046" t="s">
        <v>122</v>
      </c>
      <c r="C2046" t="s">
        <v>14</v>
      </c>
      <c r="D2046">
        <v>321</v>
      </c>
      <c r="E2046">
        <v>366</v>
      </c>
    </row>
    <row r="2047" spans="1:5" x14ac:dyDescent="0.25">
      <c r="A2047" t="s">
        <v>299</v>
      </c>
      <c r="B2047" t="s">
        <v>122</v>
      </c>
      <c r="C2047" t="s">
        <v>15</v>
      </c>
      <c r="D2047">
        <v>264</v>
      </c>
      <c r="E2047">
        <v>293</v>
      </c>
    </row>
    <row r="2048" spans="1:5" x14ac:dyDescent="0.25">
      <c r="A2048" t="s">
        <v>299</v>
      </c>
      <c r="B2048" t="s">
        <v>122</v>
      </c>
      <c r="C2048" t="s">
        <v>16</v>
      </c>
      <c r="D2048">
        <v>216</v>
      </c>
      <c r="E2048">
        <v>238</v>
      </c>
    </row>
    <row r="2049" spans="1:5" x14ac:dyDescent="0.25">
      <c r="A2049" t="s">
        <v>299</v>
      </c>
      <c r="B2049" t="s">
        <v>122</v>
      </c>
      <c r="C2049" t="s">
        <v>17</v>
      </c>
      <c r="D2049">
        <v>165</v>
      </c>
      <c r="E2049">
        <v>175</v>
      </c>
    </row>
    <row r="2050" spans="1:5" x14ac:dyDescent="0.25">
      <c r="A2050" t="s">
        <v>299</v>
      </c>
      <c r="B2050" t="s">
        <v>122</v>
      </c>
      <c r="C2050" t="s">
        <v>18</v>
      </c>
      <c r="D2050">
        <v>113</v>
      </c>
      <c r="E2050">
        <v>120</v>
      </c>
    </row>
    <row r="2051" spans="1:5" x14ac:dyDescent="0.25">
      <c r="A2051" t="s">
        <v>299</v>
      </c>
      <c r="B2051" t="s">
        <v>122</v>
      </c>
      <c r="C2051" t="s">
        <v>19</v>
      </c>
      <c r="D2051">
        <v>79</v>
      </c>
      <c r="E2051">
        <v>83</v>
      </c>
    </row>
    <row r="2052" spans="1:5" x14ac:dyDescent="0.25">
      <c r="A2052" t="s">
        <v>299</v>
      </c>
      <c r="B2052" t="s">
        <v>122</v>
      </c>
      <c r="C2052" t="s">
        <v>20</v>
      </c>
      <c r="D2052">
        <v>48</v>
      </c>
      <c r="E2052">
        <v>54</v>
      </c>
    </row>
    <row r="2053" spans="1:5" x14ac:dyDescent="0.25">
      <c r="A2053" t="s">
        <v>299</v>
      </c>
      <c r="B2053" t="s">
        <v>122</v>
      </c>
      <c r="C2053" t="s">
        <v>21</v>
      </c>
      <c r="D2053">
        <v>37</v>
      </c>
      <c r="E2053">
        <v>41</v>
      </c>
    </row>
    <row r="2054" spans="1:5" x14ac:dyDescent="0.25">
      <c r="A2054" t="s">
        <v>299</v>
      </c>
      <c r="B2054" t="s">
        <v>123</v>
      </c>
      <c r="C2054" t="s">
        <v>300</v>
      </c>
      <c r="D2054">
        <v>114</v>
      </c>
      <c r="E2054">
        <v>102</v>
      </c>
    </row>
    <row r="2055" spans="1:5" x14ac:dyDescent="0.25">
      <c r="A2055" t="s">
        <v>299</v>
      </c>
      <c r="B2055" t="s">
        <v>123</v>
      </c>
      <c r="C2055" t="s">
        <v>4</v>
      </c>
      <c r="D2055">
        <v>468</v>
      </c>
      <c r="E2055">
        <v>422</v>
      </c>
    </row>
    <row r="2056" spans="1:5" x14ac:dyDescent="0.25">
      <c r="A2056" t="s">
        <v>299</v>
      </c>
      <c r="B2056" t="s">
        <v>123</v>
      </c>
      <c r="C2056" t="s">
        <v>5</v>
      </c>
      <c r="D2056">
        <v>593</v>
      </c>
      <c r="E2056">
        <v>522</v>
      </c>
    </row>
    <row r="2057" spans="1:5" x14ac:dyDescent="0.25">
      <c r="A2057" t="s">
        <v>299</v>
      </c>
      <c r="B2057" t="s">
        <v>123</v>
      </c>
      <c r="C2057" t="s">
        <v>6</v>
      </c>
      <c r="D2057">
        <v>561</v>
      </c>
      <c r="E2057">
        <v>500</v>
      </c>
    </row>
    <row r="2058" spans="1:5" x14ac:dyDescent="0.25">
      <c r="A2058" t="s">
        <v>299</v>
      </c>
      <c r="B2058" t="s">
        <v>123</v>
      </c>
      <c r="C2058" t="s">
        <v>7</v>
      </c>
      <c r="D2058">
        <v>473</v>
      </c>
      <c r="E2058">
        <v>436</v>
      </c>
    </row>
    <row r="2059" spans="1:5" x14ac:dyDescent="0.25">
      <c r="A2059" t="s">
        <v>299</v>
      </c>
      <c r="B2059" t="s">
        <v>123</v>
      </c>
      <c r="C2059" t="s">
        <v>8</v>
      </c>
      <c r="D2059">
        <v>447</v>
      </c>
      <c r="E2059">
        <v>425</v>
      </c>
    </row>
    <row r="2060" spans="1:5" x14ac:dyDescent="0.25">
      <c r="A2060" t="s">
        <v>299</v>
      </c>
      <c r="B2060" t="s">
        <v>123</v>
      </c>
      <c r="C2060" t="s">
        <v>9</v>
      </c>
      <c r="D2060">
        <v>444</v>
      </c>
      <c r="E2060">
        <v>454</v>
      </c>
    </row>
    <row r="2061" spans="1:5" x14ac:dyDescent="0.25">
      <c r="A2061" t="s">
        <v>299</v>
      </c>
      <c r="B2061" t="s">
        <v>123</v>
      </c>
      <c r="C2061" t="s">
        <v>10</v>
      </c>
      <c r="D2061">
        <v>460</v>
      </c>
      <c r="E2061">
        <v>477</v>
      </c>
    </row>
    <row r="2062" spans="1:5" x14ac:dyDescent="0.25">
      <c r="A2062" t="s">
        <v>299</v>
      </c>
      <c r="B2062" t="s">
        <v>123</v>
      </c>
      <c r="C2062" t="s">
        <v>11</v>
      </c>
      <c r="D2062">
        <v>397</v>
      </c>
      <c r="E2062">
        <v>449</v>
      </c>
    </row>
    <row r="2063" spans="1:5" x14ac:dyDescent="0.25">
      <c r="A2063" t="s">
        <v>299</v>
      </c>
      <c r="B2063" t="s">
        <v>123</v>
      </c>
      <c r="C2063" t="s">
        <v>12</v>
      </c>
      <c r="D2063">
        <v>362</v>
      </c>
      <c r="E2063">
        <v>433</v>
      </c>
    </row>
    <row r="2064" spans="1:5" x14ac:dyDescent="0.25">
      <c r="A2064" t="s">
        <v>299</v>
      </c>
      <c r="B2064" t="s">
        <v>123</v>
      </c>
      <c r="C2064" t="s">
        <v>13</v>
      </c>
      <c r="D2064">
        <v>359</v>
      </c>
      <c r="E2064">
        <v>425</v>
      </c>
    </row>
    <row r="2065" spans="1:5" x14ac:dyDescent="0.25">
      <c r="A2065" t="s">
        <v>299</v>
      </c>
      <c r="B2065" t="s">
        <v>123</v>
      </c>
      <c r="C2065" t="s">
        <v>14</v>
      </c>
      <c r="D2065">
        <v>330</v>
      </c>
      <c r="E2065">
        <v>376</v>
      </c>
    </row>
    <row r="2066" spans="1:5" x14ac:dyDescent="0.25">
      <c r="A2066" t="s">
        <v>299</v>
      </c>
      <c r="B2066" t="s">
        <v>123</v>
      </c>
      <c r="C2066" t="s">
        <v>15</v>
      </c>
      <c r="D2066">
        <v>272</v>
      </c>
      <c r="E2066">
        <v>301</v>
      </c>
    </row>
    <row r="2067" spans="1:5" x14ac:dyDescent="0.25">
      <c r="A2067" t="s">
        <v>299</v>
      </c>
      <c r="B2067" t="s">
        <v>123</v>
      </c>
      <c r="C2067" t="s">
        <v>16</v>
      </c>
      <c r="D2067">
        <v>222</v>
      </c>
      <c r="E2067">
        <v>244</v>
      </c>
    </row>
    <row r="2068" spans="1:5" x14ac:dyDescent="0.25">
      <c r="A2068" t="s">
        <v>299</v>
      </c>
      <c r="B2068" t="s">
        <v>123</v>
      </c>
      <c r="C2068" t="s">
        <v>17</v>
      </c>
      <c r="D2068">
        <v>169</v>
      </c>
      <c r="E2068">
        <v>180</v>
      </c>
    </row>
    <row r="2069" spans="1:5" x14ac:dyDescent="0.25">
      <c r="A2069" t="s">
        <v>299</v>
      </c>
      <c r="B2069" t="s">
        <v>123</v>
      </c>
      <c r="C2069" t="s">
        <v>18</v>
      </c>
      <c r="D2069">
        <v>117</v>
      </c>
      <c r="E2069">
        <v>123</v>
      </c>
    </row>
    <row r="2070" spans="1:5" x14ac:dyDescent="0.25">
      <c r="A2070" t="s">
        <v>299</v>
      </c>
      <c r="B2070" t="s">
        <v>123</v>
      </c>
      <c r="C2070" t="s">
        <v>19</v>
      </c>
      <c r="D2070">
        <v>81</v>
      </c>
      <c r="E2070">
        <v>86</v>
      </c>
    </row>
    <row r="2071" spans="1:5" x14ac:dyDescent="0.25">
      <c r="A2071" t="s">
        <v>299</v>
      </c>
      <c r="B2071" t="s">
        <v>123</v>
      </c>
      <c r="C2071" t="s">
        <v>20</v>
      </c>
      <c r="D2071">
        <v>49</v>
      </c>
      <c r="E2071">
        <v>56</v>
      </c>
    </row>
    <row r="2072" spans="1:5" x14ac:dyDescent="0.25">
      <c r="A2072" t="s">
        <v>299</v>
      </c>
      <c r="B2072" t="s">
        <v>123</v>
      </c>
      <c r="C2072" t="s">
        <v>21</v>
      </c>
      <c r="D2072">
        <v>38</v>
      </c>
      <c r="E2072">
        <v>43</v>
      </c>
    </row>
    <row r="2073" spans="1:5" x14ac:dyDescent="0.25">
      <c r="A2073" t="s">
        <v>299</v>
      </c>
      <c r="B2073" t="s">
        <v>124</v>
      </c>
      <c r="C2073" t="s">
        <v>300</v>
      </c>
      <c r="D2073">
        <v>165</v>
      </c>
      <c r="E2073">
        <v>148</v>
      </c>
    </row>
    <row r="2074" spans="1:5" x14ac:dyDescent="0.25">
      <c r="A2074" t="s">
        <v>299</v>
      </c>
      <c r="B2074" t="s">
        <v>124</v>
      </c>
      <c r="C2074" t="s">
        <v>4</v>
      </c>
      <c r="D2074">
        <v>678</v>
      </c>
      <c r="E2074">
        <v>612</v>
      </c>
    </row>
    <row r="2075" spans="1:5" x14ac:dyDescent="0.25">
      <c r="A2075" t="s">
        <v>299</v>
      </c>
      <c r="B2075" t="s">
        <v>124</v>
      </c>
      <c r="C2075" t="s">
        <v>5</v>
      </c>
      <c r="D2075">
        <v>860</v>
      </c>
      <c r="E2075">
        <v>756</v>
      </c>
    </row>
    <row r="2076" spans="1:5" x14ac:dyDescent="0.25">
      <c r="A2076" t="s">
        <v>299</v>
      </c>
      <c r="B2076" t="s">
        <v>124</v>
      </c>
      <c r="C2076" t="s">
        <v>6</v>
      </c>
      <c r="D2076">
        <v>814</v>
      </c>
      <c r="E2076">
        <v>725</v>
      </c>
    </row>
    <row r="2077" spans="1:5" x14ac:dyDescent="0.25">
      <c r="A2077" t="s">
        <v>299</v>
      </c>
      <c r="B2077" t="s">
        <v>124</v>
      </c>
      <c r="C2077" t="s">
        <v>7</v>
      </c>
      <c r="D2077">
        <v>686</v>
      </c>
      <c r="E2077">
        <v>632</v>
      </c>
    </row>
    <row r="2078" spans="1:5" x14ac:dyDescent="0.25">
      <c r="A2078" t="s">
        <v>299</v>
      </c>
      <c r="B2078" t="s">
        <v>124</v>
      </c>
      <c r="C2078" t="s">
        <v>8</v>
      </c>
      <c r="D2078">
        <v>648</v>
      </c>
      <c r="E2078">
        <v>616</v>
      </c>
    </row>
    <row r="2079" spans="1:5" x14ac:dyDescent="0.25">
      <c r="A2079" t="s">
        <v>299</v>
      </c>
      <c r="B2079" t="s">
        <v>124</v>
      </c>
      <c r="C2079" t="s">
        <v>9</v>
      </c>
      <c r="D2079">
        <v>644</v>
      </c>
      <c r="E2079">
        <v>659</v>
      </c>
    </row>
    <row r="2080" spans="1:5" x14ac:dyDescent="0.25">
      <c r="A2080" t="s">
        <v>299</v>
      </c>
      <c r="B2080" t="s">
        <v>124</v>
      </c>
      <c r="C2080" t="s">
        <v>10</v>
      </c>
      <c r="D2080">
        <v>662</v>
      </c>
      <c r="E2080">
        <v>687</v>
      </c>
    </row>
    <row r="2081" spans="1:5" x14ac:dyDescent="0.25">
      <c r="A2081" t="s">
        <v>299</v>
      </c>
      <c r="B2081" t="s">
        <v>124</v>
      </c>
      <c r="C2081" t="s">
        <v>11</v>
      </c>
      <c r="D2081">
        <v>576</v>
      </c>
      <c r="E2081">
        <v>651</v>
      </c>
    </row>
    <row r="2082" spans="1:5" x14ac:dyDescent="0.25">
      <c r="A2082" t="s">
        <v>299</v>
      </c>
      <c r="B2082" t="s">
        <v>124</v>
      </c>
      <c r="C2082" t="s">
        <v>12</v>
      </c>
      <c r="D2082">
        <v>525</v>
      </c>
      <c r="E2082">
        <v>628</v>
      </c>
    </row>
    <row r="2083" spans="1:5" x14ac:dyDescent="0.25">
      <c r="A2083" t="s">
        <v>299</v>
      </c>
      <c r="B2083" t="s">
        <v>124</v>
      </c>
      <c r="C2083" t="s">
        <v>13</v>
      </c>
      <c r="D2083">
        <v>521</v>
      </c>
      <c r="E2083">
        <v>616</v>
      </c>
    </row>
    <row r="2084" spans="1:5" x14ac:dyDescent="0.25">
      <c r="A2084" t="s">
        <v>299</v>
      </c>
      <c r="B2084" t="s">
        <v>124</v>
      </c>
      <c r="C2084" t="s">
        <v>14</v>
      </c>
      <c r="D2084">
        <v>479</v>
      </c>
      <c r="E2084">
        <v>546</v>
      </c>
    </row>
    <row r="2085" spans="1:5" x14ac:dyDescent="0.25">
      <c r="A2085" t="s">
        <v>299</v>
      </c>
      <c r="B2085" t="s">
        <v>124</v>
      </c>
      <c r="C2085" t="s">
        <v>15</v>
      </c>
      <c r="D2085">
        <v>394</v>
      </c>
      <c r="E2085">
        <v>436</v>
      </c>
    </row>
    <row r="2086" spans="1:5" x14ac:dyDescent="0.25">
      <c r="A2086" t="s">
        <v>299</v>
      </c>
      <c r="B2086" t="s">
        <v>124</v>
      </c>
      <c r="C2086" t="s">
        <v>16</v>
      </c>
      <c r="D2086">
        <v>322</v>
      </c>
      <c r="E2086">
        <v>355</v>
      </c>
    </row>
    <row r="2087" spans="1:5" x14ac:dyDescent="0.25">
      <c r="A2087" t="s">
        <v>299</v>
      </c>
      <c r="B2087" t="s">
        <v>124</v>
      </c>
      <c r="C2087" t="s">
        <v>17</v>
      </c>
      <c r="D2087">
        <v>245</v>
      </c>
      <c r="E2087">
        <v>261</v>
      </c>
    </row>
    <row r="2088" spans="1:5" x14ac:dyDescent="0.25">
      <c r="A2088" t="s">
        <v>299</v>
      </c>
      <c r="B2088" t="s">
        <v>124</v>
      </c>
      <c r="C2088" t="s">
        <v>18</v>
      </c>
      <c r="D2088">
        <v>169</v>
      </c>
      <c r="E2088">
        <v>179</v>
      </c>
    </row>
    <row r="2089" spans="1:5" x14ac:dyDescent="0.25">
      <c r="A2089" t="s">
        <v>299</v>
      </c>
      <c r="B2089" t="s">
        <v>124</v>
      </c>
      <c r="C2089" t="s">
        <v>19</v>
      </c>
      <c r="D2089">
        <v>118</v>
      </c>
      <c r="E2089">
        <v>124</v>
      </c>
    </row>
    <row r="2090" spans="1:5" x14ac:dyDescent="0.25">
      <c r="A2090" t="s">
        <v>299</v>
      </c>
      <c r="B2090" t="s">
        <v>124</v>
      </c>
      <c r="C2090" t="s">
        <v>20</v>
      </c>
      <c r="D2090">
        <v>72</v>
      </c>
      <c r="E2090">
        <v>81</v>
      </c>
    </row>
    <row r="2091" spans="1:5" x14ac:dyDescent="0.25">
      <c r="A2091" t="s">
        <v>299</v>
      </c>
      <c r="B2091" t="s">
        <v>124</v>
      </c>
      <c r="C2091" t="s">
        <v>21</v>
      </c>
      <c r="D2091">
        <v>55</v>
      </c>
      <c r="E2091">
        <v>62</v>
      </c>
    </row>
    <row r="2092" spans="1:5" x14ac:dyDescent="0.25">
      <c r="A2092" t="s">
        <v>299</v>
      </c>
      <c r="B2092" t="s">
        <v>125</v>
      </c>
      <c r="C2092" t="s">
        <v>300</v>
      </c>
      <c r="D2092">
        <v>211</v>
      </c>
      <c r="E2092">
        <v>189</v>
      </c>
    </row>
    <row r="2093" spans="1:5" x14ac:dyDescent="0.25">
      <c r="A2093" t="s">
        <v>299</v>
      </c>
      <c r="B2093" t="s">
        <v>125</v>
      </c>
      <c r="C2093" t="s">
        <v>4</v>
      </c>
      <c r="D2093">
        <v>869</v>
      </c>
      <c r="E2093">
        <v>784</v>
      </c>
    </row>
    <row r="2094" spans="1:5" x14ac:dyDescent="0.25">
      <c r="A2094" t="s">
        <v>299</v>
      </c>
      <c r="B2094" t="s">
        <v>125</v>
      </c>
      <c r="C2094" t="s">
        <v>5</v>
      </c>
      <c r="D2094">
        <v>1102</v>
      </c>
      <c r="E2094">
        <v>969</v>
      </c>
    </row>
    <row r="2095" spans="1:5" x14ac:dyDescent="0.25">
      <c r="A2095" t="s">
        <v>299</v>
      </c>
      <c r="B2095" t="s">
        <v>125</v>
      </c>
      <c r="C2095" t="s">
        <v>6</v>
      </c>
      <c r="D2095">
        <v>1043</v>
      </c>
      <c r="E2095">
        <v>929</v>
      </c>
    </row>
    <row r="2096" spans="1:5" x14ac:dyDescent="0.25">
      <c r="A2096" t="s">
        <v>299</v>
      </c>
      <c r="B2096" t="s">
        <v>125</v>
      </c>
      <c r="C2096" t="s">
        <v>7</v>
      </c>
      <c r="D2096">
        <v>880</v>
      </c>
      <c r="E2096">
        <v>809</v>
      </c>
    </row>
    <row r="2097" spans="1:5" x14ac:dyDescent="0.25">
      <c r="A2097" t="s">
        <v>299</v>
      </c>
      <c r="B2097" t="s">
        <v>125</v>
      </c>
      <c r="C2097" t="s">
        <v>8</v>
      </c>
      <c r="D2097">
        <v>831</v>
      </c>
      <c r="E2097">
        <v>789</v>
      </c>
    </row>
    <row r="2098" spans="1:5" x14ac:dyDescent="0.25">
      <c r="A2098" t="s">
        <v>299</v>
      </c>
      <c r="B2098" t="s">
        <v>125</v>
      </c>
      <c r="C2098" t="s">
        <v>9</v>
      </c>
      <c r="D2098">
        <v>825</v>
      </c>
      <c r="E2098">
        <v>844</v>
      </c>
    </row>
    <row r="2099" spans="1:5" x14ac:dyDescent="0.25">
      <c r="A2099" t="s">
        <v>299</v>
      </c>
      <c r="B2099" t="s">
        <v>125</v>
      </c>
      <c r="C2099" t="s">
        <v>10</v>
      </c>
      <c r="D2099">
        <v>845</v>
      </c>
      <c r="E2099">
        <v>883</v>
      </c>
    </row>
    <row r="2100" spans="1:5" x14ac:dyDescent="0.25">
      <c r="A2100" t="s">
        <v>299</v>
      </c>
      <c r="B2100" t="s">
        <v>125</v>
      </c>
      <c r="C2100" t="s">
        <v>11</v>
      </c>
      <c r="D2100">
        <v>738</v>
      </c>
      <c r="E2100">
        <v>834</v>
      </c>
    </row>
    <row r="2101" spans="1:5" x14ac:dyDescent="0.25">
      <c r="A2101" t="s">
        <v>299</v>
      </c>
      <c r="B2101" t="s">
        <v>125</v>
      </c>
      <c r="C2101" t="s">
        <v>12</v>
      </c>
      <c r="D2101">
        <v>673</v>
      </c>
      <c r="E2101">
        <v>804</v>
      </c>
    </row>
    <row r="2102" spans="1:5" x14ac:dyDescent="0.25">
      <c r="A2102" t="s">
        <v>299</v>
      </c>
      <c r="B2102" t="s">
        <v>125</v>
      </c>
      <c r="C2102" t="s">
        <v>13</v>
      </c>
      <c r="D2102">
        <v>668</v>
      </c>
      <c r="E2102">
        <v>789</v>
      </c>
    </row>
    <row r="2103" spans="1:5" x14ac:dyDescent="0.25">
      <c r="A2103" t="s">
        <v>299</v>
      </c>
      <c r="B2103" t="s">
        <v>125</v>
      </c>
      <c r="C2103" t="s">
        <v>14</v>
      </c>
      <c r="D2103">
        <v>613</v>
      </c>
      <c r="E2103">
        <v>699</v>
      </c>
    </row>
    <row r="2104" spans="1:5" x14ac:dyDescent="0.25">
      <c r="A2104" t="s">
        <v>299</v>
      </c>
      <c r="B2104" t="s">
        <v>125</v>
      </c>
      <c r="C2104" t="s">
        <v>15</v>
      </c>
      <c r="D2104">
        <v>505</v>
      </c>
      <c r="E2104">
        <v>559</v>
      </c>
    </row>
    <row r="2105" spans="1:5" x14ac:dyDescent="0.25">
      <c r="A2105" t="s">
        <v>299</v>
      </c>
      <c r="B2105" t="s">
        <v>125</v>
      </c>
      <c r="C2105" t="s">
        <v>16</v>
      </c>
      <c r="D2105">
        <v>412</v>
      </c>
      <c r="E2105">
        <v>454</v>
      </c>
    </row>
    <row r="2106" spans="1:5" x14ac:dyDescent="0.25">
      <c r="A2106" t="s">
        <v>299</v>
      </c>
      <c r="B2106" t="s">
        <v>125</v>
      </c>
      <c r="C2106" t="s">
        <v>17</v>
      </c>
      <c r="D2106">
        <v>315</v>
      </c>
      <c r="E2106">
        <v>334</v>
      </c>
    </row>
    <row r="2107" spans="1:5" x14ac:dyDescent="0.25">
      <c r="A2107" t="s">
        <v>299</v>
      </c>
      <c r="B2107" t="s">
        <v>125</v>
      </c>
      <c r="C2107" t="s">
        <v>18</v>
      </c>
      <c r="D2107">
        <v>217</v>
      </c>
      <c r="E2107">
        <v>229</v>
      </c>
    </row>
    <row r="2108" spans="1:5" x14ac:dyDescent="0.25">
      <c r="A2108" t="s">
        <v>299</v>
      </c>
      <c r="B2108" t="s">
        <v>125</v>
      </c>
      <c r="C2108" t="s">
        <v>19</v>
      </c>
      <c r="D2108">
        <v>152</v>
      </c>
      <c r="E2108">
        <v>159</v>
      </c>
    </row>
    <row r="2109" spans="1:5" x14ac:dyDescent="0.25">
      <c r="A2109" t="s">
        <v>299</v>
      </c>
      <c r="B2109" t="s">
        <v>125</v>
      </c>
      <c r="C2109" t="s">
        <v>20</v>
      </c>
      <c r="D2109">
        <v>92</v>
      </c>
      <c r="E2109">
        <v>104</v>
      </c>
    </row>
    <row r="2110" spans="1:5" x14ac:dyDescent="0.25">
      <c r="A2110" t="s">
        <v>299</v>
      </c>
      <c r="B2110" t="s">
        <v>125</v>
      </c>
      <c r="C2110" t="s">
        <v>21</v>
      </c>
      <c r="D2110">
        <v>70</v>
      </c>
      <c r="E2110">
        <v>79</v>
      </c>
    </row>
    <row r="2111" spans="1:5" x14ac:dyDescent="0.25">
      <c r="A2111" t="s">
        <v>299</v>
      </c>
      <c r="B2111" t="s">
        <v>126</v>
      </c>
      <c r="C2111" t="s">
        <v>300</v>
      </c>
      <c r="D2111">
        <v>16</v>
      </c>
      <c r="E2111">
        <v>14</v>
      </c>
    </row>
    <row r="2112" spans="1:5" x14ac:dyDescent="0.25">
      <c r="A2112" t="s">
        <v>299</v>
      </c>
      <c r="B2112" t="s">
        <v>126</v>
      </c>
      <c r="C2112" t="s">
        <v>4</v>
      </c>
      <c r="D2112">
        <v>68</v>
      </c>
      <c r="E2112">
        <v>61</v>
      </c>
    </row>
    <row r="2113" spans="1:5" x14ac:dyDescent="0.25">
      <c r="A2113" t="s">
        <v>299</v>
      </c>
      <c r="B2113" t="s">
        <v>126</v>
      </c>
      <c r="C2113" t="s">
        <v>5</v>
      </c>
      <c r="D2113">
        <v>86</v>
      </c>
      <c r="E2113">
        <v>76</v>
      </c>
    </row>
    <row r="2114" spans="1:5" x14ac:dyDescent="0.25">
      <c r="A2114" t="s">
        <v>299</v>
      </c>
      <c r="B2114" t="s">
        <v>126</v>
      </c>
      <c r="C2114" t="s">
        <v>6</v>
      </c>
      <c r="D2114">
        <v>81</v>
      </c>
      <c r="E2114">
        <v>72</v>
      </c>
    </row>
    <row r="2115" spans="1:5" x14ac:dyDescent="0.25">
      <c r="A2115" t="s">
        <v>299</v>
      </c>
      <c r="B2115" t="s">
        <v>126</v>
      </c>
      <c r="C2115" t="s">
        <v>7</v>
      </c>
      <c r="D2115">
        <v>69</v>
      </c>
      <c r="E2115">
        <v>63</v>
      </c>
    </row>
    <row r="2116" spans="1:5" x14ac:dyDescent="0.25">
      <c r="A2116" t="s">
        <v>299</v>
      </c>
      <c r="B2116" t="s">
        <v>126</v>
      </c>
      <c r="C2116" t="s">
        <v>8</v>
      </c>
      <c r="D2116">
        <v>65</v>
      </c>
      <c r="E2116">
        <v>61</v>
      </c>
    </row>
    <row r="2117" spans="1:5" x14ac:dyDescent="0.25">
      <c r="A2117" t="s">
        <v>299</v>
      </c>
      <c r="B2117" t="s">
        <v>126</v>
      </c>
      <c r="C2117" t="s">
        <v>9</v>
      </c>
      <c r="D2117">
        <v>64</v>
      </c>
      <c r="E2117">
        <v>66</v>
      </c>
    </row>
    <row r="2118" spans="1:5" x14ac:dyDescent="0.25">
      <c r="A2118" t="s">
        <v>299</v>
      </c>
      <c r="B2118" t="s">
        <v>126</v>
      </c>
      <c r="C2118" t="s">
        <v>10</v>
      </c>
      <c r="D2118">
        <v>75</v>
      </c>
      <c r="E2118">
        <v>78</v>
      </c>
    </row>
    <row r="2119" spans="1:5" x14ac:dyDescent="0.25">
      <c r="A2119" t="s">
        <v>299</v>
      </c>
      <c r="B2119" t="s">
        <v>126</v>
      </c>
      <c r="C2119" t="s">
        <v>11</v>
      </c>
      <c r="D2119">
        <v>57</v>
      </c>
      <c r="E2119">
        <v>65</v>
      </c>
    </row>
    <row r="2120" spans="1:5" x14ac:dyDescent="0.25">
      <c r="A2120" t="s">
        <v>299</v>
      </c>
      <c r="B2120" t="s">
        <v>126</v>
      </c>
      <c r="C2120" t="s">
        <v>12</v>
      </c>
      <c r="D2120">
        <v>52</v>
      </c>
      <c r="E2120">
        <v>63</v>
      </c>
    </row>
    <row r="2121" spans="1:5" x14ac:dyDescent="0.25">
      <c r="A2121" t="s">
        <v>299</v>
      </c>
      <c r="B2121" t="s">
        <v>126</v>
      </c>
      <c r="C2121" t="s">
        <v>13</v>
      </c>
      <c r="D2121">
        <v>52</v>
      </c>
      <c r="E2121">
        <v>61</v>
      </c>
    </row>
    <row r="2122" spans="1:5" x14ac:dyDescent="0.25">
      <c r="A2122" t="s">
        <v>299</v>
      </c>
      <c r="B2122" t="s">
        <v>126</v>
      </c>
      <c r="C2122" t="s">
        <v>14</v>
      </c>
      <c r="D2122">
        <v>48</v>
      </c>
      <c r="E2122">
        <v>54</v>
      </c>
    </row>
    <row r="2123" spans="1:5" x14ac:dyDescent="0.25">
      <c r="A2123" t="s">
        <v>299</v>
      </c>
      <c r="B2123" t="s">
        <v>126</v>
      </c>
      <c r="C2123" t="s">
        <v>15</v>
      </c>
      <c r="D2123">
        <v>39</v>
      </c>
      <c r="E2123">
        <v>43</v>
      </c>
    </row>
    <row r="2124" spans="1:5" x14ac:dyDescent="0.25">
      <c r="A2124" t="s">
        <v>299</v>
      </c>
      <c r="B2124" t="s">
        <v>126</v>
      </c>
      <c r="C2124" t="s">
        <v>16</v>
      </c>
      <c r="D2124">
        <v>32</v>
      </c>
      <c r="E2124">
        <v>35</v>
      </c>
    </row>
    <row r="2125" spans="1:5" x14ac:dyDescent="0.25">
      <c r="A2125" t="s">
        <v>299</v>
      </c>
      <c r="B2125" t="s">
        <v>126</v>
      </c>
      <c r="C2125" t="s">
        <v>17</v>
      </c>
      <c r="D2125">
        <v>24</v>
      </c>
      <c r="E2125">
        <v>26</v>
      </c>
    </row>
    <row r="2126" spans="1:5" x14ac:dyDescent="0.25">
      <c r="A2126" t="s">
        <v>299</v>
      </c>
      <c r="B2126" t="s">
        <v>126</v>
      </c>
      <c r="C2126" t="s">
        <v>18</v>
      </c>
      <c r="D2126">
        <v>17</v>
      </c>
      <c r="E2126">
        <v>18</v>
      </c>
    </row>
    <row r="2127" spans="1:5" x14ac:dyDescent="0.25">
      <c r="A2127" t="s">
        <v>299</v>
      </c>
      <c r="B2127" t="s">
        <v>126</v>
      </c>
      <c r="C2127" t="s">
        <v>19</v>
      </c>
      <c r="D2127">
        <v>11</v>
      </c>
      <c r="E2127">
        <v>12</v>
      </c>
    </row>
    <row r="2128" spans="1:5" x14ac:dyDescent="0.25">
      <c r="A2128" t="s">
        <v>299</v>
      </c>
      <c r="B2128" t="s">
        <v>126</v>
      </c>
      <c r="C2128" t="s">
        <v>20</v>
      </c>
      <c r="D2128">
        <v>7</v>
      </c>
      <c r="E2128">
        <v>8</v>
      </c>
    </row>
    <row r="2129" spans="1:5" x14ac:dyDescent="0.25">
      <c r="A2129" t="s">
        <v>299</v>
      </c>
      <c r="B2129" t="s">
        <v>126</v>
      </c>
      <c r="C2129" t="s">
        <v>21</v>
      </c>
      <c r="D2129">
        <v>5</v>
      </c>
      <c r="E2129">
        <v>6</v>
      </c>
    </row>
    <row r="2130" spans="1:5" x14ac:dyDescent="0.25">
      <c r="A2130" t="s">
        <v>299</v>
      </c>
      <c r="B2130" t="s">
        <v>127</v>
      </c>
      <c r="C2130" t="s">
        <v>300</v>
      </c>
      <c r="D2130">
        <v>87</v>
      </c>
      <c r="E2130">
        <v>78</v>
      </c>
    </row>
    <row r="2131" spans="1:5" x14ac:dyDescent="0.25">
      <c r="A2131" t="s">
        <v>299</v>
      </c>
      <c r="B2131" t="s">
        <v>127</v>
      </c>
      <c r="C2131" t="s">
        <v>4</v>
      </c>
      <c r="D2131">
        <v>359</v>
      </c>
      <c r="E2131">
        <v>324</v>
      </c>
    </row>
    <row r="2132" spans="1:5" x14ac:dyDescent="0.25">
      <c r="A2132" t="s">
        <v>299</v>
      </c>
      <c r="B2132" t="s">
        <v>127</v>
      </c>
      <c r="C2132" t="s">
        <v>5</v>
      </c>
      <c r="D2132">
        <v>456</v>
      </c>
      <c r="E2132">
        <v>401</v>
      </c>
    </row>
    <row r="2133" spans="1:5" x14ac:dyDescent="0.25">
      <c r="A2133" t="s">
        <v>299</v>
      </c>
      <c r="B2133" t="s">
        <v>127</v>
      </c>
      <c r="C2133" t="s">
        <v>6</v>
      </c>
      <c r="D2133">
        <v>431</v>
      </c>
      <c r="E2133">
        <v>384</v>
      </c>
    </row>
    <row r="2134" spans="1:5" x14ac:dyDescent="0.25">
      <c r="A2134" t="s">
        <v>299</v>
      </c>
      <c r="B2134" t="s">
        <v>127</v>
      </c>
      <c r="C2134" t="s">
        <v>7</v>
      </c>
      <c r="D2134">
        <v>364</v>
      </c>
      <c r="E2134">
        <v>334</v>
      </c>
    </row>
    <row r="2135" spans="1:5" x14ac:dyDescent="0.25">
      <c r="A2135" t="s">
        <v>299</v>
      </c>
      <c r="B2135" t="s">
        <v>127</v>
      </c>
      <c r="C2135" t="s">
        <v>8</v>
      </c>
      <c r="D2135">
        <v>343</v>
      </c>
      <c r="E2135">
        <v>326</v>
      </c>
    </row>
    <row r="2136" spans="1:5" x14ac:dyDescent="0.25">
      <c r="A2136" t="s">
        <v>299</v>
      </c>
      <c r="B2136" t="s">
        <v>127</v>
      </c>
      <c r="C2136" t="s">
        <v>9</v>
      </c>
      <c r="D2136">
        <v>341</v>
      </c>
      <c r="E2136">
        <v>349</v>
      </c>
    </row>
    <row r="2137" spans="1:5" x14ac:dyDescent="0.25">
      <c r="A2137" t="s">
        <v>299</v>
      </c>
      <c r="B2137" t="s">
        <v>127</v>
      </c>
      <c r="C2137" t="s">
        <v>10</v>
      </c>
      <c r="D2137">
        <v>356</v>
      </c>
      <c r="E2137">
        <v>367</v>
      </c>
    </row>
    <row r="2138" spans="1:5" x14ac:dyDescent="0.25">
      <c r="A2138" t="s">
        <v>299</v>
      </c>
      <c r="B2138" t="s">
        <v>127</v>
      </c>
      <c r="C2138" t="s">
        <v>11</v>
      </c>
      <c r="D2138">
        <v>305</v>
      </c>
      <c r="E2138">
        <v>345</v>
      </c>
    </row>
    <row r="2139" spans="1:5" x14ac:dyDescent="0.25">
      <c r="A2139" t="s">
        <v>299</v>
      </c>
      <c r="B2139" t="s">
        <v>127</v>
      </c>
      <c r="C2139" t="s">
        <v>12</v>
      </c>
      <c r="D2139">
        <v>278</v>
      </c>
      <c r="E2139">
        <v>332</v>
      </c>
    </row>
    <row r="2140" spans="1:5" x14ac:dyDescent="0.25">
      <c r="A2140" t="s">
        <v>299</v>
      </c>
      <c r="B2140" t="s">
        <v>127</v>
      </c>
      <c r="C2140" t="s">
        <v>13</v>
      </c>
      <c r="D2140">
        <v>276</v>
      </c>
      <c r="E2140">
        <v>326</v>
      </c>
    </row>
    <row r="2141" spans="1:5" x14ac:dyDescent="0.25">
      <c r="A2141" t="s">
        <v>299</v>
      </c>
      <c r="B2141" t="s">
        <v>127</v>
      </c>
      <c r="C2141" t="s">
        <v>14</v>
      </c>
      <c r="D2141">
        <v>253</v>
      </c>
      <c r="E2141">
        <v>289</v>
      </c>
    </row>
    <row r="2142" spans="1:5" x14ac:dyDescent="0.25">
      <c r="A2142" t="s">
        <v>299</v>
      </c>
      <c r="B2142" t="s">
        <v>127</v>
      </c>
      <c r="C2142" t="s">
        <v>15</v>
      </c>
      <c r="D2142">
        <v>209</v>
      </c>
      <c r="E2142">
        <v>231</v>
      </c>
    </row>
    <row r="2143" spans="1:5" x14ac:dyDescent="0.25">
      <c r="A2143" t="s">
        <v>299</v>
      </c>
      <c r="B2143" t="s">
        <v>127</v>
      </c>
      <c r="C2143" t="s">
        <v>16</v>
      </c>
      <c r="D2143">
        <v>170</v>
      </c>
      <c r="E2143">
        <v>188</v>
      </c>
    </row>
    <row r="2144" spans="1:5" x14ac:dyDescent="0.25">
      <c r="A2144" t="s">
        <v>299</v>
      </c>
      <c r="B2144" t="s">
        <v>127</v>
      </c>
      <c r="C2144" t="s">
        <v>17</v>
      </c>
      <c r="D2144">
        <v>130</v>
      </c>
      <c r="E2144">
        <v>138</v>
      </c>
    </row>
    <row r="2145" spans="1:5" x14ac:dyDescent="0.25">
      <c r="A2145" t="s">
        <v>299</v>
      </c>
      <c r="B2145" t="s">
        <v>127</v>
      </c>
      <c r="C2145" t="s">
        <v>18</v>
      </c>
      <c r="D2145">
        <v>89</v>
      </c>
      <c r="E2145">
        <v>95</v>
      </c>
    </row>
    <row r="2146" spans="1:5" x14ac:dyDescent="0.25">
      <c r="A2146" t="s">
        <v>299</v>
      </c>
      <c r="B2146" t="s">
        <v>127</v>
      </c>
      <c r="C2146" t="s">
        <v>19</v>
      </c>
      <c r="D2146">
        <v>62</v>
      </c>
      <c r="E2146">
        <v>66</v>
      </c>
    </row>
    <row r="2147" spans="1:5" x14ac:dyDescent="0.25">
      <c r="A2147" t="s">
        <v>299</v>
      </c>
      <c r="B2147" t="s">
        <v>127</v>
      </c>
      <c r="C2147" t="s">
        <v>20</v>
      </c>
      <c r="D2147">
        <v>38</v>
      </c>
      <c r="E2147">
        <v>43</v>
      </c>
    </row>
    <row r="2148" spans="1:5" x14ac:dyDescent="0.25">
      <c r="A2148" t="s">
        <v>299</v>
      </c>
      <c r="B2148" t="s">
        <v>127</v>
      </c>
      <c r="C2148" t="s">
        <v>21</v>
      </c>
      <c r="D2148">
        <v>29</v>
      </c>
      <c r="E2148">
        <v>33</v>
      </c>
    </row>
    <row r="2149" spans="1:5" x14ac:dyDescent="0.25">
      <c r="A2149" t="s">
        <v>299</v>
      </c>
      <c r="B2149" t="s">
        <v>128</v>
      </c>
      <c r="C2149" t="s">
        <v>300</v>
      </c>
      <c r="D2149">
        <v>94</v>
      </c>
      <c r="E2149">
        <v>84</v>
      </c>
    </row>
    <row r="2150" spans="1:5" x14ac:dyDescent="0.25">
      <c r="A2150" t="s">
        <v>299</v>
      </c>
      <c r="B2150" t="s">
        <v>128</v>
      </c>
      <c r="C2150" t="s">
        <v>4</v>
      </c>
      <c r="D2150">
        <v>387</v>
      </c>
      <c r="E2150">
        <v>350</v>
      </c>
    </row>
    <row r="2151" spans="1:5" x14ac:dyDescent="0.25">
      <c r="A2151" t="s">
        <v>299</v>
      </c>
      <c r="B2151" t="s">
        <v>128</v>
      </c>
      <c r="C2151" t="s">
        <v>5</v>
      </c>
      <c r="D2151">
        <v>492</v>
      </c>
      <c r="E2151">
        <v>432</v>
      </c>
    </row>
    <row r="2152" spans="1:5" x14ac:dyDescent="0.25">
      <c r="A2152" t="s">
        <v>299</v>
      </c>
      <c r="B2152" t="s">
        <v>128</v>
      </c>
      <c r="C2152" t="s">
        <v>6</v>
      </c>
      <c r="D2152">
        <v>465</v>
      </c>
      <c r="E2152">
        <v>414</v>
      </c>
    </row>
    <row r="2153" spans="1:5" x14ac:dyDescent="0.25">
      <c r="A2153" t="s">
        <v>299</v>
      </c>
      <c r="B2153" t="s">
        <v>128</v>
      </c>
      <c r="C2153" t="s">
        <v>7</v>
      </c>
      <c r="D2153">
        <v>392</v>
      </c>
      <c r="E2153">
        <v>361</v>
      </c>
    </row>
    <row r="2154" spans="1:5" x14ac:dyDescent="0.25">
      <c r="A2154" t="s">
        <v>299</v>
      </c>
      <c r="B2154" t="s">
        <v>128</v>
      </c>
      <c r="C2154" t="s">
        <v>8</v>
      </c>
      <c r="D2154">
        <v>371</v>
      </c>
      <c r="E2154">
        <v>352</v>
      </c>
    </row>
    <row r="2155" spans="1:5" x14ac:dyDescent="0.25">
      <c r="A2155" t="s">
        <v>299</v>
      </c>
      <c r="B2155" t="s">
        <v>128</v>
      </c>
      <c r="C2155" t="s">
        <v>9</v>
      </c>
      <c r="D2155">
        <v>368</v>
      </c>
      <c r="E2155">
        <v>376</v>
      </c>
    </row>
    <row r="2156" spans="1:5" x14ac:dyDescent="0.25">
      <c r="A2156" t="s">
        <v>299</v>
      </c>
      <c r="B2156" t="s">
        <v>128</v>
      </c>
      <c r="C2156" t="s">
        <v>10</v>
      </c>
      <c r="D2156">
        <v>383</v>
      </c>
      <c r="E2156">
        <v>398</v>
      </c>
    </row>
    <row r="2157" spans="1:5" x14ac:dyDescent="0.25">
      <c r="A2157" t="s">
        <v>299</v>
      </c>
      <c r="B2157" t="s">
        <v>128</v>
      </c>
      <c r="C2157" t="s">
        <v>11</v>
      </c>
      <c r="D2157">
        <v>329</v>
      </c>
      <c r="E2157">
        <v>372</v>
      </c>
    </row>
    <row r="2158" spans="1:5" x14ac:dyDescent="0.25">
      <c r="A2158" t="s">
        <v>299</v>
      </c>
      <c r="B2158" t="s">
        <v>128</v>
      </c>
      <c r="C2158" t="s">
        <v>12</v>
      </c>
      <c r="D2158">
        <v>300</v>
      </c>
      <c r="E2158">
        <v>359</v>
      </c>
    </row>
    <row r="2159" spans="1:5" x14ac:dyDescent="0.25">
      <c r="A2159" t="s">
        <v>299</v>
      </c>
      <c r="B2159" t="s">
        <v>128</v>
      </c>
      <c r="C2159" t="s">
        <v>13</v>
      </c>
      <c r="D2159">
        <v>298</v>
      </c>
      <c r="E2159">
        <v>352</v>
      </c>
    </row>
    <row r="2160" spans="1:5" x14ac:dyDescent="0.25">
      <c r="A2160" t="s">
        <v>299</v>
      </c>
      <c r="B2160" t="s">
        <v>128</v>
      </c>
      <c r="C2160" t="s">
        <v>14</v>
      </c>
      <c r="D2160">
        <v>274</v>
      </c>
      <c r="E2160">
        <v>312</v>
      </c>
    </row>
    <row r="2161" spans="1:5" x14ac:dyDescent="0.25">
      <c r="A2161" t="s">
        <v>299</v>
      </c>
      <c r="B2161" t="s">
        <v>128</v>
      </c>
      <c r="C2161" t="s">
        <v>15</v>
      </c>
      <c r="D2161">
        <v>225</v>
      </c>
      <c r="E2161">
        <v>249</v>
      </c>
    </row>
    <row r="2162" spans="1:5" x14ac:dyDescent="0.25">
      <c r="A2162" t="s">
        <v>299</v>
      </c>
      <c r="B2162" t="s">
        <v>128</v>
      </c>
      <c r="C2162" t="s">
        <v>16</v>
      </c>
      <c r="D2162">
        <v>184</v>
      </c>
      <c r="E2162">
        <v>202</v>
      </c>
    </row>
    <row r="2163" spans="1:5" x14ac:dyDescent="0.25">
      <c r="A2163" t="s">
        <v>299</v>
      </c>
      <c r="B2163" t="s">
        <v>128</v>
      </c>
      <c r="C2163" t="s">
        <v>17</v>
      </c>
      <c r="D2163">
        <v>140</v>
      </c>
      <c r="E2163">
        <v>149</v>
      </c>
    </row>
    <row r="2164" spans="1:5" x14ac:dyDescent="0.25">
      <c r="A2164" t="s">
        <v>299</v>
      </c>
      <c r="B2164" t="s">
        <v>128</v>
      </c>
      <c r="C2164" t="s">
        <v>18</v>
      </c>
      <c r="D2164">
        <v>96</v>
      </c>
      <c r="E2164">
        <v>102</v>
      </c>
    </row>
    <row r="2165" spans="1:5" x14ac:dyDescent="0.25">
      <c r="A2165" t="s">
        <v>299</v>
      </c>
      <c r="B2165" t="s">
        <v>128</v>
      </c>
      <c r="C2165" t="s">
        <v>19</v>
      </c>
      <c r="D2165">
        <v>67</v>
      </c>
      <c r="E2165">
        <v>71</v>
      </c>
    </row>
    <row r="2166" spans="1:5" x14ac:dyDescent="0.25">
      <c r="A2166" t="s">
        <v>299</v>
      </c>
      <c r="B2166" t="s">
        <v>128</v>
      </c>
      <c r="C2166" t="s">
        <v>20</v>
      </c>
      <c r="D2166">
        <v>41</v>
      </c>
      <c r="E2166">
        <v>46</v>
      </c>
    </row>
    <row r="2167" spans="1:5" x14ac:dyDescent="0.25">
      <c r="A2167" t="s">
        <v>299</v>
      </c>
      <c r="B2167" t="s">
        <v>128</v>
      </c>
      <c r="C2167" t="s">
        <v>21</v>
      </c>
      <c r="D2167">
        <v>31</v>
      </c>
      <c r="E2167">
        <v>35</v>
      </c>
    </row>
    <row r="2168" spans="1:5" x14ac:dyDescent="0.25">
      <c r="A2168" t="s">
        <v>299</v>
      </c>
      <c r="B2168" t="s">
        <v>129</v>
      </c>
      <c r="C2168" t="s">
        <v>300</v>
      </c>
      <c r="D2168">
        <v>1387</v>
      </c>
      <c r="E2168">
        <v>1243</v>
      </c>
    </row>
    <row r="2169" spans="1:5" x14ac:dyDescent="0.25">
      <c r="A2169" t="s">
        <v>299</v>
      </c>
      <c r="B2169" t="s">
        <v>129</v>
      </c>
      <c r="C2169" t="s">
        <v>4</v>
      </c>
      <c r="D2169">
        <v>5693</v>
      </c>
      <c r="E2169">
        <v>5137</v>
      </c>
    </row>
    <row r="2170" spans="1:5" x14ac:dyDescent="0.25">
      <c r="A2170" t="s">
        <v>299</v>
      </c>
      <c r="B2170" t="s">
        <v>129</v>
      </c>
      <c r="C2170" t="s">
        <v>5</v>
      </c>
      <c r="D2170">
        <v>7223</v>
      </c>
      <c r="E2170">
        <v>6348</v>
      </c>
    </row>
    <row r="2171" spans="1:5" x14ac:dyDescent="0.25">
      <c r="A2171" t="s">
        <v>299</v>
      </c>
      <c r="B2171" t="s">
        <v>129</v>
      </c>
      <c r="C2171" t="s">
        <v>6</v>
      </c>
      <c r="D2171">
        <v>6831</v>
      </c>
      <c r="E2171">
        <v>6087</v>
      </c>
    </row>
    <row r="2172" spans="1:5" x14ac:dyDescent="0.25">
      <c r="A2172" t="s">
        <v>299</v>
      </c>
      <c r="B2172" t="s">
        <v>129</v>
      </c>
      <c r="C2172" t="s">
        <v>7</v>
      </c>
      <c r="D2172">
        <v>5764</v>
      </c>
      <c r="E2172">
        <v>5301</v>
      </c>
    </row>
    <row r="2173" spans="1:5" x14ac:dyDescent="0.25">
      <c r="A2173" t="s">
        <v>299</v>
      </c>
      <c r="B2173" t="s">
        <v>129</v>
      </c>
      <c r="C2173" t="s">
        <v>8</v>
      </c>
      <c r="D2173">
        <v>5444</v>
      </c>
      <c r="E2173">
        <v>5170</v>
      </c>
    </row>
    <row r="2174" spans="1:5" x14ac:dyDescent="0.25">
      <c r="A2174" t="s">
        <v>299</v>
      </c>
      <c r="B2174" t="s">
        <v>129</v>
      </c>
      <c r="C2174" t="s">
        <v>9</v>
      </c>
      <c r="D2174">
        <v>5408</v>
      </c>
      <c r="E2174">
        <v>5530</v>
      </c>
    </row>
    <row r="2175" spans="1:5" x14ac:dyDescent="0.25">
      <c r="A2175" t="s">
        <v>299</v>
      </c>
      <c r="B2175" t="s">
        <v>129</v>
      </c>
      <c r="C2175" t="s">
        <v>10</v>
      </c>
      <c r="D2175">
        <v>5487</v>
      </c>
      <c r="E2175">
        <v>5704</v>
      </c>
    </row>
    <row r="2176" spans="1:5" x14ac:dyDescent="0.25">
      <c r="A2176" t="s">
        <v>299</v>
      </c>
      <c r="B2176" t="s">
        <v>129</v>
      </c>
      <c r="C2176" t="s">
        <v>11</v>
      </c>
      <c r="D2176">
        <v>4839</v>
      </c>
      <c r="E2176">
        <v>5465</v>
      </c>
    </row>
    <row r="2177" spans="1:5" x14ac:dyDescent="0.25">
      <c r="A2177" t="s">
        <v>299</v>
      </c>
      <c r="B2177" t="s">
        <v>129</v>
      </c>
      <c r="C2177" t="s">
        <v>12</v>
      </c>
      <c r="D2177">
        <v>4412</v>
      </c>
      <c r="E2177">
        <v>5268</v>
      </c>
    </row>
    <row r="2178" spans="1:5" x14ac:dyDescent="0.25">
      <c r="A2178" t="s">
        <v>299</v>
      </c>
      <c r="B2178" t="s">
        <v>129</v>
      </c>
      <c r="C2178" t="s">
        <v>13</v>
      </c>
      <c r="D2178">
        <v>4376</v>
      </c>
      <c r="E2178">
        <v>5170</v>
      </c>
    </row>
    <row r="2179" spans="1:5" x14ac:dyDescent="0.25">
      <c r="A2179" t="s">
        <v>299</v>
      </c>
      <c r="B2179" t="s">
        <v>129</v>
      </c>
      <c r="C2179" t="s">
        <v>14</v>
      </c>
      <c r="D2179">
        <v>4020</v>
      </c>
      <c r="E2179">
        <v>4581</v>
      </c>
    </row>
    <row r="2180" spans="1:5" x14ac:dyDescent="0.25">
      <c r="A2180" t="s">
        <v>299</v>
      </c>
      <c r="B2180" t="s">
        <v>129</v>
      </c>
      <c r="C2180" t="s">
        <v>15</v>
      </c>
      <c r="D2180">
        <v>3309</v>
      </c>
      <c r="E2180">
        <v>3665</v>
      </c>
    </row>
    <row r="2181" spans="1:5" x14ac:dyDescent="0.25">
      <c r="A2181" t="s">
        <v>299</v>
      </c>
      <c r="B2181" t="s">
        <v>129</v>
      </c>
      <c r="C2181" t="s">
        <v>16</v>
      </c>
      <c r="D2181">
        <v>2704</v>
      </c>
      <c r="E2181">
        <v>2978</v>
      </c>
    </row>
    <row r="2182" spans="1:5" x14ac:dyDescent="0.25">
      <c r="A2182" t="s">
        <v>299</v>
      </c>
      <c r="B2182" t="s">
        <v>129</v>
      </c>
      <c r="C2182" t="s">
        <v>17</v>
      </c>
      <c r="D2182">
        <v>2063</v>
      </c>
      <c r="E2182">
        <v>2192</v>
      </c>
    </row>
    <row r="2183" spans="1:5" x14ac:dyDescent="0.25">
      <c r="A2183" t="s">
        <v>299</v>
      </c>
      <c r="B2183" t="s">
        <v>129</v>
      </c>
      <c r="C2183" t="s">
        <v>18</v>
      </c>
      <c r="D2183">
        <v>1423</v>
      </c>
      <c r="E2183">
        <v>1505</v>
      </c>
    </row>
    <row r="2184" spans="1:5" x14ac:dyDescent="0.25">
      <c r="A2184" t="s">
        <v>299</v>
      </c>
      <c r="B2184" t="s">
        <v>129</v>
      </c>
      <c r="C2184" t="s">
        <v>19</v>
      </c>
      <c r="D2184">
        <v>996</v>
      </c>
      <c r="E2184">
        <v>1047</v>
      </c>
    </row>
    <row r="2185" spans="1:5" x14ac:dyDescent="0.25">
      <c r="A2185" t="s">
        <v>299</v>
      </c>
      <c r="B2185" t="s">
        <v>129</v>
      </c>
      <c r="C2185" t="s">
        <v>20</v>
      </c>
      <c r="D2185">
        <v>604</v>
      </c>
      <c r="E2185">
        <v>687</v>
      </c>
    </row>
    <row r="2186" spans="1:5" x14ac:dyDescent="0.25">
      <c r="A2186" t="s">
        <v>299</v>
      </c>
      <c r="B2186" t="s">
        <v>129</v>
      </c>
      <c r="C2186" t="s">
        <v>21</v>
      </c>
      <c r="D2186">
        <v>462</v>
      </c>
      <c r="E2186">
        <v>523</v>
      </c>
    </row>
    <row r="2187" spans="1:5" x14ac:dyDescent="0.25">
      <c r="A2187" t="s">
        <v>299</v>
      </c>
      <c r="B2187" t="s">
        <v>130</v>
      </c>
      <c r="C2187" t="s">
        <v>300</v>
      </c>
      <c r="D2187">
        <v>69</v>
      </c>
      <c r="E2187">
        <v>62</v>
      </c>
    </row>
    <row r="2188" spans="1:5" x14ac:dyDescent="0.25">
      <c r="A2188" t="s">
        <v>299</v>
      </c>
      <c r="B2188" t="s">
        <v>130</v>
      </c>
      <c r="C2188" t="s">
        <v>4</v>
      </c>
      <c r="D2188">
        <v>286</v>
      </c>
      <c r="E2188">
        <v>258</v>
      </c>
    </row>
    <row r="2189" spans="1:5" x14ac:dyDescent="0.25">
      <c r="A2189" t="s">
        <v>299</v>
      </c>
      <c r="B2189" t="s">
        <v>130</v>
      </c>
      <c r="C2189" t="s">
        <v>5</v>
      </c>
      <c r="D2189">
        <v>363</v>
      </c>
      <c r="E2189">
        <v>319</v>
      </c>
    </row>
    <row r="2190" spans="1:5" x14ac:dyDescent="0.25">
      <c r="A2190" t="s">
        <v>299</v>
      </c>
      <c r="B2190" t="s">
        <v>130</v>
      </c>
      <c r="C2190" t="s">
        <v>6</v>
      </c>
      <c r="D2190">
        <v>343</v>
      </c>
      <c r="E2190">
        <v>306</v>
      </c>
    </row>
    <row r="2191" spans="1:5" x14ac:dyDescent="0.25">
      <c r="A2191" t="s">
        <v>299</v>
      </c>
      <c r="B2191" t="s">
        <v>130</v>
      </c>
      <c r="C2191" t="s">
        <v>7</v>
      </c>
      <c r="D2191">
        <v>290</v>
      </c>
      <c r="E2191">
        <v>266</v>
      </c>
    </row>
    <row r="2192" spans="1:5" x14ac:dyDescent="0.25">
      <c r="A2192" t="s">
        <v>299</v>
      </c>
      <c r="B2192" t="s">
        <v>130</v>
      </c>
      <c r="C2192" t="s">
        <v>8</v>
      </c>
      <c r="D2192">
        <v>273</v>
      </c>
      <c r="E2192">
        <v>260</v>
      </c>
    </row>
    <row r="2193" spans="1:5" x14ac:dyDescent="0.25">
      <c r="A2193" t="s">
        <v>299</v>
      </c>
      <c r="B2193" t="s">
        <v>130</v>
      </c>
      <c r="C2193" t="s">
        <v>9</v>
      </c>
      <c r="D2193">
        <v>272</v>
      </c>
      <c r="E2193">
        <v>278</v>
      </c>
    </row>
    <row r="2194" spans="1:5" x14ac:dyDescent="0.25">
      <c r="A2194" t="s">
        <v>299</v>
      </c>
      <c r="B2194" t="s">
        <v>130</v>
      </c>
      <c r="C2194" t="s">
        <v>10</v>
      </c>
      <c r="D2194">
        <v>284</v>
      </c>
      <c r="E2194">
        <v>296</v>
      </c>
    </row>
    <row r="2195" spans="1:5" x14ac:dyDescent="0.25">
      <c r="A2195" t="s">
        <v>299</v>
      </c>
      <c r="B2195" t="s">
        <v>130</v>
      </c>
      <c r="C2195" t="s">
        <v>11</v>
      </c>
      <c r="D2195">
        <v>243</v>
      </c>
      <c r="E2195">
        <v>275</v>
      </c>
    </row>
    <row r="2196" spans="1:5" x14ac:dyDescent="0.25">
      <c r="A2196" t="s">
        <v>299</v>
      </c>
      <c r="B2196" t="s">
        <v>130</v>
      </c>
      <c r="C2196" t="s">
        <v>12</v>
      </c>
      <c r="D2196">
        <v>222</v>
      </c>
      <c r="E2196">
        <v>265</v>
      </c>
    </row>
    <row r="2197" spans="1:5" x14ac:dyDescent="0.25">
      <c r="A2197" t="s">
        <v>299</v>
      </c>
      <c r="B2197" t="s">
        <v>130</v>
      </c>
      <c r="C2197" t="s">
        <v>13</v>
      </c>
      <c r="D2197">
        <v>220</v>
      </c>
      <c r="E2197">
        <v>260</v>
      </c>
    </row>
    <row r="2198" spans="1:5" x14ac:dyDescent="0.25">
      <c r="A2198" t="s">
        <v>299</v>
      </c>
      <c r="B2198" t="s">
        <v>130</v>
      </c>
      <c r="C2198" t="s">
        <v>14</v>
      </c>
      <c r="D2198">
        <v>202</v>
      </c>
      <c r="E2198">
        <v>230</v>
      </c>
    </row>
    <row r="2199" spans="1:5" x14ac:dyDescent="0.25">
      <c r="A2199" t="s">
        <v>299</v>
      </c>
      <c r="B2199" t="s">
        <v>130</v>
      </c>
      <c r="C2199" t="s">
        <v>15</v>
      </c>
      <c r="D2199">
        <v>166</v>
      </c>
      <c r="E2199">
        <v>184</v>
      </c>
    </row>
    <row r="2200" spans="1:5" x14ac:dyDescent="0.25">
      <c r="A2200" t="s">
        <v>299</v>
      </c>
      <c r="B2200" t="s">
        <v>130</v>
      </c>
      <c r="C2200" t="s">
        <v>16</v>
      </c>
      <c r="D2200">
        <v>136</v>
      </c>
      <c r="E2200">
        <v>149</v>
      </c>
    </row>
    <row r="2201" spans="1:5" x14ac:dyDescent="0.25">
      <c r="A2201" t="s">
        <v>299</v>
      </c>
      <c r="B2201" t="s">
        <v>130</v>
      </c>
      <c r="C2201" t="s">
        <v>17</v>
      </c>
      <c r="D2201">
        <v>103</v>
      </c>
      <c r="E2201">
        <v>110</v>
      </c>
    </row>
    <row r="2202" spans="1:5" x14ac:dyDescent="0.25">
      <c r="A2202" t="s">
        <v>299</v>
      </c>
      <c r="B2202" t="s">
        <v>130</v>
      </c>
      <c r="C2202" t="s">
        <v>18</v>
      </c>
      <c r="D2202">
        <v>71</v>
      </c>
      <c r="E2202">
        <v>75</v>
      </c>
    </row>
    <row r="2203" spans="1:5" x14ac:dyDescent="0.25">
      <c r="A2203" t="s">
        <v>299</v>
      </c>
      <c r="B2203" t="s">
        <v>130</v>
      </c>
      <c r="C2203" t="s">
        <v>19</v>
      </c>
      <c r="D2203">
        <v>50</v>
      </c>
      <c r="E2203">
        <v>52</v>
      </c>
    </row>
    <row r="2204" spans="1:5" x14ac:dyDescent="0.25">
      <c r="A2204" t="s">
        <v>299</v>
      </c>
      <c r="B2204" t="s">
        <v>130</v>
      </c>
      <c r="C2204" t="s">
        <v>20</v>
      </c>
      <c r="D2204">
        <v>30</v>
      </c>
      <c r="E2204">
        <v>34</v>
      </c>
    </row>
    <row r="2205" spans="1:5" x14ac:dyDescent="0.25">
      <c r="A2205" t="s">
        <v>299</v>
      </c>
      <c r="B2205" t="s">
        <v>130</v>
      </c>
      <c r="C2205" t="s">
        <v>21</v>
      </c>
      <c r="D2205">
        <v>23</v>
      </c>
      <c r="E2205">
        <v>26</v>
      </c>
    </row>
    <row r="2206" spans="1:5" x14ac:dyDescent="0.25">
      <c r="A2206" t="s">
        <v>299</v>
      </c>
      <c r="B2206" t="s">
        <v>131</v>
      </c>
      <c r="C2206" t="s">
        <v>300</v>
      </c>
      <c r="D2206">
        <v>38</v>
      </c>
      <c r="E2206">
        <v>34</v>
      </c>
    </row>
    <row r="2207" spans="1:5" x14ac:dyDescent="0.25">
      <c r="A2207" t="s">
        <v>299</v>
      </c>
      <c r="B2207" t="s">
        <v>131</v>
      </c>
      <c r="C2207" t="s">
        <v>4</v>
      </c>
      <c r="D2207">
        <v>156</v>
      </c>
      <c r="E2207">
        <v>141</v>
      </c>
    </row>
    <row r="2208" spans="1:5" x14ac:dyDescent="0.25">
      <c r="A2208" t="s">
        <v>299</v>
      </c>
      <c r="B2208" t="s">
        <v>131</v>
      </c>
      <c r="C2208" t="s">
        <v>5</v>
      </c>
      <c r="D2208">
        <v>198</v>
      </c>
      <c r="E2208">
        <v>174</v>
      </c>
    </row>
    <row r="2209" spans="1:5" x14ac:dyDescent="0.25">
      <c r="A2209" t="s">
        <v>299</v>
      </c>
      <c r="B2209" t="s">
        <v>131</v>
      </c>
      <c r="C2209" t="s">
        <v>6</v>
      </c>
      <c r="D2209">
        <v>187</v>
      </c>
      <c r="E2209">
        <v>167</v>
      </c>
    </row>
    <row r="2210" spans="1:5" x14ac:dyDescent="0.25">
      <c r="A2210" t="s">
        <v>299</v>
      </c>
      <c r="B2210" t="s">
        <v>131</v>
      </c>
      <c r="C2210" t="s">
        <v>7</v>
      </c>
      <c r="D2210">
        <v>158</v>
      </c>
      <c r="E2210">
        <v>145</v>
      </c>
    </row>
    <row r="2211" spans="1:5" x14ac:dyDescent="0.25">
      <c r="A2211" t="s">
        <v>299</v>
      </c>
      <c r="B2211" t="s">
        <v>131</v>
      </c>
      <c r="C2211" t="s">
        <v>8</v>
      </c>
      <c r="D2211">
        <v>149</v>
      </c>
      <c r="E2211">
        <v>142</v>
      </c>
    </row>
    <row r="2212" spans="1:5" x14ac:dyDescent="0.25">
      <c r="A2212" t="s">
        <v>299</v>
      </c>
      <c r="B2212" t="s">
        <v>131</v>
      </c>
      <c r="C2212" t="s">
        <v>9</v>
      </c>
      <c r="D2212">
        <v>148</v>
      </c>
      <c r="E2212">
        <v>152</v>
      </c>
    </row>
    <row r="2213" spans="1:5" x14ac:dyDescent="0.25">
      <c r="A2213" t="s">
        <v>299</v>
      </c>
      <c r="B2213" t="s">
        <v>131</v>
      </c>
      <c r="C2213" t="s">
        <v>10</v>
      </c>
      <c r="D2213">
        <v>160</v>
      </c>
      <c r="E2213">
        <v>166</v>
      </c>
    </row>
    <row r="2214" spans="1:5" x14ac:dyDescent="0.25">
      <c r="A2214" t="s">
        <v>299</v>
      </c>
      <c r="B2214" t="s">
        <v>131</v>
      </c>
      <c r="C2214" t="s">
        <v>11</v>
      </c>
      <c r="D2214">
        <v>133</v>
      </c>
      <c r="E2214">
        <v>150</v>
      </c>
    </row>
    <row r="2215" spans="1:5" x14ac:dyDescent="0.25">
      <c r="A2215" t="s">
        <v>299</v>
      </c>
      <c r="B2215" t="s">
        <v>131</v>
      </c>
      <c r="C2215" t="s">
        <v>12</v>
      </c>
      <c r="D2215">
        <v>121</v>
      </c>
      <c r="E2215">
        <v>144</v>
      </c>
    </row>
    <row r="2216" spans="1:5" x14ac:dyDescent="0.25">
      <c r="A2216" t="s">
        <v>299</v>
      </c>
      <c r="B2216" t="s">
        <v>131</v>
      </c>
      <c r="C2216" t="s">
        <v>13</v>
      </c>
      <c r="D2216">
        <v>120</v>
      </c>
      <c r="E2216">
        <v>142</v>
      </c>
    </row>
    <row r="2217" spans="1:5" x14ac:dyDescent="0.25">
      <c r="A2217" t="s">
        <v>299</v>
      </c>
      <c r="B2217" t="s">
        <v>131</v>
      </c>
      <c r="C2217" t="s">
        <v>14</v>
      </c>
      <c r="D2217">
        <v>110</v>
      </c>
      <c r="E2217">
        <v>126</v>
      </c>
    </row>
    <row r="2218" spans="1:5" x14ac:dyDescent="0.25">
      <c r="A2218" t="s">
        <v>299</v>
      </c>
      <c r="B2218" t="s">
        <v>131</v>
      </c>
      <c r="C2218" t="s">
        <v>15</v>
      </c>
      <c r="D2218">
        <v>91</v>
      </c>
      <c r="E2218">
        <v>100</v>
      </c>
    </row>
    <row r="2219" spans="1:5" x14ac:dyDescent="0.25">
      <c r="A2219" t="s">
        <v>299</v>
      </c>
      <c r="B2219" t="s">
        <v>131</v>
      </c>
      <c r="C2219" t="s">
        <v>16</v>
      </c>
      <c r="D2219">
        <v>74</v>
      </c>
      <c r="E2219">
        <v>81</v>
      </c>
    </row>
    <row r="2220" spans="1:5" x14ac:dyDescent="0.25">
      <c r="A2220" t="s">
        <v>299</v>
      </c>
      <c r="B2220" t="s">
        <v>131</v>
      </c>
      <c r="C2220" t="s">
        <v>17</v>
      </c>
      <c r="D2220">
        <v>56</v>
      </c>
      <c r="E2220">
        <v>60</v>
      </c>
    </row>
    <row r="2221" spans="1:5" x14ac:dyDescent="0.25">
      <c r="A2221" t="s">
        <v>299</v>
      </c>
      <c r="B2221" t="s">
        <v>131</v>
      </c>
      <c r="C2221" t="s">
        <v>18</v>
      </c>
      <c r="D2221">
        <v>39</v>
      </c>
      <c r="E2221">
        <v>41</v>
      </c>
    </row>
    <row r="2222" spans="1:5" x14ac:dyDescent="0.25">
      <c r="A2222" t="s">
        <v>299</v>
      </c>
      <c r="B2222" t="s">
        <v>131</v>
      </c>
      <c r="C2222" t="s">
        <v>19</v>
      </c>
      <c r="D2222">
        <v>27</v>
      </c>
      <c r="E2222">
        <v>28</v>
      </c>
    </row>
    <row r="2223" spans="1:5" x14ac:dyDescent="0.25">
      <c r="A2223" t="s">
        <v>299</v>
      </c>
      <c r="B2223" t="s">
        <v>131</v>
      </c>
      <c r="C2223" t="s">
        <v>20</v>
      </c>
      <c r="D2223">
        <v>16</v>
      </c>
      <c r="E2223">
        <v>18</v>
      </c>
    </row>
    <row r="2224" spans="1:5" x14ac:dyDescent="0.25">
      <c r="A2224" t="s">
        <v>299</v>
      </c>
      <c r="B2224" t="s">
        <v>131</v>
      </c>
      <c r="C2224" t="s">
        <v>21</v>
      </c>
      <c r="D2224">
        <v>12</v>
      </c>
      <c r="E2224">
        <v>14</v>
      </c>
    </row>
    <row r="2225" spans="1:5" x14ac:dyDescent="0.25">
      <c r="A2225" t="s">
        <v>299</v>
      </c>
      <c r="B2225" t="s">
        <v>132</v>
      </c>
      <c r="C2225" t="s">
        <v>300</v>
      </c>
      <c r="D2225">
        <v>36</v>
      </c>
      <c r="E2225">
        <v>33</v>
      </c>
    </row>
    <row r="2226" spans="1:5" x14ac:dyDescent="0.25">
      <c r="A2226" t="s">
        <v>299</v>
      </c>
      <c r="B2226" t="s">
        <v>132</v>
      </c>
      <c r="C2226" t="s">
        <v>4</v>
      </c>
      <c r="D2226">
        <v>151</v>
      </c>
      <c r="E2226">
        <v>136</v>
      </c>
    </row>
    <row r="2227" spans="1:5" x14ac:dyDescent="0.25">
      <c r="A2227" t="s">
        <v>299</v>
      </c>
      <c r="B2227" t="s">
        <v>132</v>
      </c>
      <c r="C2227" t="s">
        <v>5</v>
      </c>
      <c r="D2227">
        <v>192</v>
      </c>
      <c r="E2227">
        <v>168</v>
      </c>
    </row>
    <row r="2228" spans="1:5" x14ac:dyDescent="0.25">
      <c r="A2228" t="s">
        <v>299</v>
      </c>
      <c r="B2228" t="s">
        <v>132</v>
      </c>
      <c r="C2228" t="s">
        <v>6</v>
      </c>
      <c r="D2228">
        <v>181</v>
      </c>
      <c r="E2228">
        <v>161</v>
      </c>
    </row>
    <row r="2229" spans="1:5" x14ac:dyDescent="0.25">
      <c r="A2229" t="s">
        <v>299</v>
      </c>
      <c r="B2229" t="s">
        <v>132</v>
      </c>
      <c r="C2229" t="s">
        <v>7</v>
      </c>
      <c r="D2229">
        <v>153</v>
      </c>
      <c r="E2229">
        <v>141</v>
      </c>
    </row>
    <row r="2230" spans="1:5" x14ac:dyDescent="0.25">
      <c r="A2230" t="s">
        <v>299</v>
      </c>
      <c r="B2230" t="s">
        <v>132</v>
      </c>
      <c r="C2230" t="s">
        <v>8</v>
      </c>
      <c r="D2230">
        <v>144</v>
      </c>
      <c r="E2230">
        <v>137</v>
      </c>
    </row>
    <row r="2231" spans="1:5" x14ac:dyDescent="0.25">
      <c r="A2231" t="s">
        <v>299</v>
      </c>
      <c r="B2231" t="s">
        <v>132</v>
      </c>
      <c r="C2231" t="s">
        <v>9</v>
      </c>
      <c r="D2231">
        <v>143</v>
      </c>
      <c r="E2231">
        <v>147</v>
      </c>
    </row>
    <row r="2232" spans="1:5" x14ac:dyDescent="0.25">
      <c r="A2232" t="s">
        <v>299</v>
      </c>
      <c r="B2232" t="s">
        <v>132</v>
      </c>
      <c r="C2232" t="s">
        <v>10</v>
      </c>
      <c r="D2232">
        <v>156</v>
      </c>
      <c r="E2232">
        <v>160</v>
      </c>
    </row>
    <row r="2233" spans="1:5" x14ac:dyDescent="0.25">
      <c r="A2233" t="s">
        <v>299</v>
      </c>
      <c r="B2233" t="s">
        <v>132</v>
      </c>
      <c r="C2233" t="s">
        <v>11</v>
      </c>
      <c r="D2233">
        <v>128</v>
      </c>
      <c r="E2233">
        <v>145</v>
      </c>
    </row>
    <row r="2234" spans="1:5" x14ac:dyDescent="0.25">
      <c r="A2234" t="s">
        <v>299</v>
      </c>
      <c r="B2234" t="s">
        <v>132</v>
      </c>
      <c r="C2234" t="s">
        <v>12</v>
      </c>
      <c r="D2234">
        <v>117</v>
      </c>
      <c r="E2234">
        <v>140</v>
      </c>
    </row>
    <row r="2235" spans="1:5" x14ac:dyDescent="0.25">
      <c r="A2235" t="s">
        <v>299</v>
      </c>
      <c r="B2235" t="s">
        <v>132</v>
      </c>
      <c r="C2235" t="s">
        <v>13</v>
      </c>
      <c r="D2235">
        <v>116</v>
      </c>
      <c r="E2235">
        <v>137</v>
      </c>
    </row>
    <row r="2236" spans="1:5" x14ac:dyDescent="0.25">
      <c r="A2236" t="s">
        <v>299</v>
      </c>
      <c r="B2236" t="s">
        <v>132</v>
      </c>
      <c r="C2236" t="s">
        <v>14</v>
      </c>
      <c r="D2236">
        <v>106</v>
      </c>
      <c r="E2236">
        <v>121</v>
      </c>
    </row>
    <row r="2237" spans="1:5" x14ac:dyDescent="0.25">
      <c r="A2237" t="s">
        <v>299</v>
      </c>
      <c r="B2237" t="s">
        <v>132</v>
      </c>
      <c r="C2237" t="s">
        <v>15</v>
      </c>
      <c r="D2237">
        <v>87</v>
      </c>
      <c r="E2237">
        <v>97</v>
      </c>
    </row>
    <row r="2238" spans="1:5" x14ac:dyDescent="0.25">
      <c r="A2238" t="s">
        <v>299</v>
      </c>
      <c r="B2238" t="s">
        <v>132</v>
      </c>
      <c r="C2238" t="s">
        <v>16</v>
      </c>
      <c r="D2238">
        <v>71</v>
      </c>
      <c r="E2238">
        <v>79</v>
      </c>
    </row>
    <row r="2239" spans="1:5" x14ac:dyDescent="0.25">
      <c r="A2239" t="s">
        <v>299</v>
      </c>
      <c r="B2239" t="s">
        <v>132</v>
      </c>
      <c r="C2239" t="s">
        <v>17</v>
      </c>
      <c r="D2239">
        <v>54</v>
      </c>
      <c r="E2239">
        <v>58</v>
      </c>
    </row>
    <row r="2240" spans="1:5" x14ac:dyDescent="0.25">
      <c r="A2240" t="s">
        <v>299</v>
      </c>
      <c r="B2240" t="s">
        <v>132</v>
      </c>
      <c r="C2240" t="s">
        <v>18</v>
      </c>
      <c r="D2240">
        <v>37</v>
      </c>
      <c r="E2240">
        <v>40</v>
      </c>
    </row>
    <row r="2241" spans="1:5" x14ac:dyDescent="0.25">
      <c r="A2241" t="s">
        <v>299</v>
      </c>
      <c r="B2241" t="s">
        <v>132</v>
      </c>
      <c r="C2241" t="s">
        <v>19</v>
      </c>
      <c r="D2241">
        <v>26</v>
      </c>
      <c r="E2241">
        <v>27</v>
      </c>
    </row>
    <row r="2242" spans="1:5" x14ac:dyDescent="0.25">
      <c r="A2242" t="s">
        <v>299</v>
      </c>
      <c r="B2242" t="s">
        <v>132</v>
      </c>
      <c r="C2242" t="s">
        <v>20</v>
      </c>
      <c r="D2242">
        <v>16</v>
      </c>
      <c r="E2242">
        <v>18</v>
      </c>
    </row>
    <row r="2243" spans="1:5" x14ac:dyDescent="0.25">
      <c r="A2243" t="s">
        <v>299</v>
      </c>
      <c r="B2243" t="s">
        <v>132</v>
      </c>
      <c r="C2243" t="s">
        <v>21</v>
      </c>
      <c r="D2243">
        <v>12</v>
      </c>
      <c r="E2243">
        <v>13</v>
      </c>
    </row>
    <row r="2244" spans="1:5" x14ac:dyDescent="0.25">
      <c r="A2244" t="s">
        <v>299</v>
      </c>
      <c r="B2244" t="s">
        <v>133</v>
      </c>
      <c r="C2244" t="s">
        <v>300</v>
      </c>
      <c r="D2244">
        <v>154</v>
      </c>
      <c r="E2244">
        <v>138</v>
      </c>
    </row>
    <row r="2245" spans="1:5" x14ac:dyDescent="0.25">
      <c r="A2245" t="s">
        <v>299</v>
      </c>
      <c r="B2245" t="s">
        <v>133</v>
      </c>
      <c r="C2245" t="s">
        <v>4</v>
      </c>
      <c r="D2245">
        <v>635</v>
      </c>
      <c r="E2245">
        <v>573</v>
      </c>
    </row>
    <row r="2246" spans="1:5" x14ac:dyDescent="0.25">
      <c r="A2246" t="s">
        <v>299</v>
      </c>
      <c r="B2246" t="s">
        <v>133</v>
      </c>
      <c r="C2246" t="s">
        <v>5</v>
      </c>
      <c r="D2246">
        <v>806</v>
      </c>
      <c r="E2246">
        <v>709</v>
      </c>
    </row>
    <row r="2247" spans="1:5" x14ac:dyDescent="0.25">
      <c r="A2247" t="s">
        <v>299</v>
      </c>
      <c r="B2247" t="s">
        <v>133</v>
      </c>
      <c r="C2247" t="s">
        <v>6</v>
      </c>
      <c r="D2247">
        <v>763</v>
      </c>
      <c r="E2247">
        <v>679</v>
      </c>
    </row>
    <row r="2248" spans="1:5" x14ac:dyDescent="0.25">
      <c r="A2248" t="s">
        <v>299</v>
      </c>
      <c r="B2248" t="s">
        <v>133</v>
      </c>
      <c r="C2248" t="s">
        <v>7</v>
      </c>
      <c r="D2248">
        <v>643</v>
      </c>
      <c r="E2248">
        <v>592</v>
      </c>
    </row>
    <row r="2249" spans="1:5" x14ac:dyDescent="0.25">
      <c r="A2249" t="s">
        <v>299</v>
      </c>
      <c r="B2249" t="s">
        <v>133</v>
      </c>
      <c r="C2249" t="s">
        <v>8</v>
      </c>
      <c r="D2249">
        <v>608</v>
      </c>
      <c r="E2249">
        <v>577</v>
      </c>
    </row>
    <row r="2250" spans="1:5" x14ac:dyDescent="0.25">
      <c r="A2250" t="s">
        <v>299</v>
      </c>
      <c r="B2250" t="s">
        <v>133</v>
      </c>
      <c r="C2250" t="s">
        <v>9</v>
      </c>
      <c r="D2250">
        <v>604</v>
      </c>
      <c r="E2250">
        <v>617</v>
      </c>
    </row>
    <row r="2251" spans="1:5" x14ac:dyDescent="0.25">
      <c r="A2251" t="s">
        <v>299</v>
      </c>
      <c r="B2251" t="s">
        <v>133</v>
      </c>
      <c r="C2251" t="s">
        <v>10</v>
      </c>
      <c r="D2251">
        <v>621</v>
      </c>
      <c r="E2251">
        <v>647</v>
      </c>
    </row>
    <row r="2252" spans="1:5" x14ac:dyDescent="0.25">
      <c r="A2252" t="s">
        <v>299</v>
      </c>
      <c r="B2252" t="s">
        <v>133</v>
      </c>
      <c r="C2252" t="s">
        <v>11</v>
      </c>
      <c r="D2252">
        <v>540</v>
      </c>
      <c r="E2252">
        <v>610</v>
      </c>
    </row>
    <row r="2253" spans="1:5" x14ac:dyDescent="0.25">
      <c r="A2253" t="s">
        <v>299</v>
      </c>
      <c r="B2253" t="s">
        <v>133</v>
      </c>
      <c r="C2253" t="s">
        <v>12</v>
      </c>
      <c r="D2253">
        <v>492</v>
      </c>
      <c r="E2253">
        <v>588</v>
      </c>
    </row>
    <row r="2254" spans="1:5" x14ac:dyDescent="0.25">
      <c r="A2254" t="s">
        <v>299</v>
      </c>
      <c r="B2254" t="s">
        <v>133</v>
      </c>
      <c r="C2254" t="s">
        <v>13</v>
      </c>
      <c r="D2254">
        <v>488</v>
      </c>
      <c r="E2254">
        <v>577</v>
      </c>
    </row>
    <row r="2255" spans="1:5" x14ac:dyDescent="0.25">
      <c r="A2255" t="s">
        <v>299</v>
      </c>
      <c r="B2255" t="s">
        <v>133</v>
      </c>
      <c r="C2255" t="s">
        <v>14</v>
      </c>
      <c r="D2255">
        <v>449</v>
      </c>
      <c r="E2255">
        <v>511</v>
      </c>
    </row>
    <row r="2256" spans="1:5" x14ac:dyDescent="0.25">
      <c r="A2256" t="s">
        <v>299</v>
      </c>
      <c r="B2256" t="s">
        <v>133</v>
      </c>
      <c r="C2256" t="s">
        <v>15</v>
      </c>
      <c r="D2256">
        <v>369</v>
      </c>
      <c r="E2256">
        <v>409</v>
      </c>
    </row>
    <row r="2257" spans="1:5" x14ac:dyDescent="0.25">
      <c r="A2257" t="s">
        <v>299</v>
      </c>
      <c r="B2257" t="s">
        <v>133</v>
      </c>
      <c r="C2257" t="s">
        <v>16</v>
      </c>
      <c r="D2257">
        <v>302</v>
      </c>
      <c r="E2257">
        <v>332</v>
      </c>
    </row>
    <row r="2258" spans="1:5" x14ac:dyDescent="0.25">
      <c r="A2258" t="s">
        <v>299</v>
      </c>
      <c r="B2258" t="s">
        <v>133</v>
      </c>
      <c r="C2258" t="s">
        <v>17</v>
      </c>
      <c r="D2258">
        <v>230</v>
      </c>
      <c r="E2258">
        <v>244</v>
      </c>
    </row>
    <row r="2259" spans="1:5" x14ac:dyDescent="0.25">
      <c r="A2259" t="s">
        <v>299</v>
      </c>
      <c r="B2259" t="s">
        <v>133</v>
      </c>
      <c r="C2259" t="s">
        <v>18</v>
      </c>
      <c r="D2259">
        <v>158</v>
      </c>
      <c r="E2259">
        <v>168</v>
      </c>
    </row>
    <row r="2260" spans="1:5" x14ac:dyDescent="0.25">
      <c r="A2260" t="s">
        <v>299</v>
      </c>
      <c r="B2260" t="s">
        <v>133</v>
      </c>
      <c r="C2260" t="s">
        <v>19</v>
      </c>
      <c r="D2260">
        <v>111</v>
      </c>
      <c r="E2260">
        <v>116</v>
      </c>
    </row>
    <row r="2261" spans="1:5" x14ac:dyDescent="0.25">
      <c r="A2261" t="s">
        <v>299</v>
      </c>
      <c r="B2261" t="s">
        <v>133</v>
      </c>
      <c r="C2261" t="s">
        <v>20</v>
      </c>
      <c r="D2261">
        <v>67</v>
      </c>
      <c r="E2261">
        <v>76</v>
      </c>
    </row>
    <row r="2262" spans="1:5" x14ac:dyDescent="0.25">
      <c r="A2262" t="s">
        <v>299</v>
      </c>
      <c r="B2262" t="s">
        <v>133</v>
      </c>
      <c r="C2262" t="s">
        <v>21</v>
      </c>
      <c r="D2262">
        <v>51</v>
      </c>
      <c r="E2262">
        <v>58</v>
      </c>
    </row>
    <row r="2263" spans="1:5" x14ac:dyDescent="0.25">
      <c r="A2263" t="s">
        <v>299</v>
      </c>
      <c r="B2263" t="s">
        <v>134</v>
      </c>
      <c r="C2263" t="s">
        <v>300</v>
      </c>
      <c r="D2263">
        <v>69</v>
      </c>
      <c r="E2263">
        <v>62</v>
      </c>
    </row>
    <row r="2264" spans="1:5" x14ac:dyDescent="0.25">
      <c r="A2264" t="s">
        <v>299</v>
      </c>
      <c r="B2264" t="s">
        <v>134</v>
      </c>
      <c r="C2264" t="s">
        <v>4</v>
      </c>
      <c r="D2264">
        <v>286</v>
      </c>
      <c r="E2264">
        <v>258</v>
      </c>
    </row>
    <row r="2265" spans="1:5" x14ac:dyDescent="0.25">
      <c r="A2265" t="s">
        <v>299</v>
      </c>
      <c r="B2265" t="s">
        <v>134</v>
      </c>
      <c r="C2265" t="s">
        <v>5</v>
      </c>
      <c r="D2265">
        <v>363</v>
      </c>
      <c r="E2265">
        <v>319</v>
      </c>
    </row>
    <row r="2266" spans="1:5" x14ac:dyDescent="0.25">
      <c r="A2266" t="s">
        <v>299</v>
      </c>
      <c r="B2266" t="s">
        <v>134</v>
      </c>
      <c r="C2266" t="s">
        <v>6</v>
      </c>
      <c r="D2266">
        <v>343</v>
      </c>
      <c r="E2266">
        <v>306</v>
      </c>
    </row>
    <row r="2267" spans="1:5" x14ac:dyDescent="0.25">
      <c r="A2267" t="s">
        <v>299</v>
      </c>
      <c r="B2267" t="s">
        <v>134</v>
      </c>
      <c r="C2267" t="s">
        <v>7</v>
      </c>
      <c r="D2267">
        <v>290</v>
      </c>
      <c r="E2267">
        <v>266</v>
      </c>
    </row>
    <row r="2268" spans="1:5" x14ac:dyDescent="0.25">
      <c r="A2268" t="s">
        <v>299</v>
      </c>
      <c r="B2268" t="s">
        <v>134</v>
      </c>
      <c r="C2268" t="s">
        <v>8</v>
      </c>
      <c r="D2268">
        <v>273</v>
      </c>
      <c r="E2268">
        <v>260</v>
      </c>
    </row>
    <row r="2269" spans="1:5" x14ac:dyDescent="0.25">
      <c r="A2269" t="s">
        <v>299</v>
      </c>
      <c r="B2269" t="s">
        <v>134</v>
      </c>
      <c r="C2269" t="s">
        <v>9</v>
      </c>
      <c r="D2269">
        <v>272</v>
      </c>
      <c r="E2269">
        <v>278</v>
      </c>
    </row>
    <row r="2270" spans="1:5" x14ac:dyDescent="0.25">
      <c r="A2270" t="s">
        <v>299</v>
      </c>
      <c r="B2270" t="s">
        <v>134</v>
      </c>
      <c r="C2270" t="s">
        <v>10</v>
      </c>
      <c r="D2270">
        <v>284</v>
      </c>
      <c r="E2270">
        <v>295</v>
      </c>
    </row>
    <row r="2271" spans="1:5" x14ac:dyDescent="0.25">
      <c r="A2271" t="s">
        <v>299</v>
      </c>
      <c r="B2271" t="s">
        <v>134</v>
      </c>
      <c r="C2271" t="s">
        <v>11</v>
      </c>
      <c r="D2271">
        <v>243</v>
      </c>
      <c r="E2271">
        <v>275</v>
      </c>
    </row>
    <row r="2272" spans="1:5" x14ac:dyDescent="0.25">
      <c r="A2272" t="s">
        <v>299</v>
      </c>
      <c r="B2272" t="s">
        <v>134</v>
      </c>
      <c r="C2272" t="s">
        <v>12</v>
      </c>
      <c r="D2272">
        <v>222</v>
      </c>
      <c r="E2272">
        <v>265</v>
      </c>
    </row>
    <row r="2273" spans="1:5" x14ac:dyDescent="0.25">
      <c r="A2273" t="s">
        <v>299</v>
      </c>
      <c r="B2273" t="s">
        <v>134</v>
      </c>
      <c r="C2273" t="s">
        <v>13</v>
      </c>
      <c r="D2273">
        <v>220</v>
      </c>
      <c r="E2273">
        <v>260</v>
      </c>
    </row>
    <row r="2274" spans="1:5" x14ac:dyDescent="0.25">
      <c r="A2274" t="s">
        <v>299</v>
      </c>
      <c r="B2274" t="s">
        <v>134</v>
      </c>
      <c r="C2274" t="s">
        <v>14</v>
      </c>
      <c r="D2274">
        <v>202</v>
      </c>
      <c r="E2274">
        <v>230</v>
      </c>
    </row>
    <row r="2275" spans="1:5" x14ac:dyDescent="0.25">
      <c r="A2275" t="s">
        <v>299</v>
      </c>
      <c r="B2275" t="s">
        <v>134</v>
      </c>
      <c r="C2275" t="s">
        <v>15</v>
      </c>
      <c r="D2275">
        <v>166</v>
      </c>
      <c r="E2275">
        <v>184</v>
      </c>
    </row>
    <row r="2276" spans="1:5" x14ac:dyDescent="0.25">
      <c r="A2276" t="s">
        <v>299</v>
      </c>
      <c r="B2276" t="s">
        <v>134</v>
      </c>
      <c r="C2276" t="s">
        <v>16</v>
      </c>
      <c r="D2276">
        <v>136</v>
      </c>
      <c r="E2276">
        <v>149</v>
      </c>
    </row>
    <row r="2277" spans="1:5" x14ac:dyDescent="0.25">
      <c r="A2277" t="s">
        <v>299</v>
      </c>
      <c r="B2277" t="s">
        <v>134</v>
      </c>
      <c r="C2277" t="s">
        <v>17</v>
      </c>
      <c r="D2277">
        <v>103</v>
      </c>
      <c r="E2277">
        <v>110</v>
      </c>
    </row>
    <row r="2278" spans="1:5" x14ac:dyDescent="0.25">
      <c r="A2278" t="s">
        <v>299</v>
      </c>
      <c r="B2278" t="s">
        <v>134</v>
      </c>
      <c r="C2278" t="s">
        <v>18</v>
      </c>
      <c r="D2278">
        <v>71</v>
      </c>
      <c r="E2278">
        <v>75</v>
      </c>
    </row>
    <row r="2279" spans="1:5" x14ac:dyDescent="0.25">
      <c r="A2279" t="s">
        <v>299</v>
      </c>
      <c r="B2279" t="s">
        <v>134</v>
      </c>
      <c r="C2279" t="s">
        <v>19</v>
      </c>
      <c r="D2279">
        <v>50</v>
      </c>
      <c r="E2279">
        <v>52</v>
      </c>
    </row>
    <row r="2280" spans="1:5" x14ac:dyDescent="0.25">
      <c r="A2280" t="s">
        <v>299</v>
      </c>
      <c r="B2280" t="s">
        <v>134</v>
      </c>
      <c r="C2280" t="s">
        <v>20</v>
      </c>
      <c r="D2280">
        <v>30</v>
      </c>
      <c r="E2280">
        <v>34</v>
      </c>
    </row>
    <row r="2281" spans="1:5" x14ac:dyDescent="0.25">
      <c r="A2281" t="s">
        <v>299</v>
      </c>
      <c r="B2281" t="s">
        <v>134</v>
      </c>
      <c r="C2281" t="s">
        <v>21</v>
      </c>
      <c r="D2281">
        <v>23</v>
      </c>
      <c r="E2281">
        <v>26</v>
      </c>
    </row>
    <row r="2282" spans="1:5" x14ac:dyDescent="0.25">
      <c r="A2282" t="s">
        <v>299</v>
      </c>
      <c r="B2282" t="s">
        <v>135</v>
      </c>
      <c r="C2282" t="s">
        <v>300</v>
      </c>
      <c r="D2282">
        <v>151</v>
      </c>
      <c r="E2282">
        <v>135</v>
      </c>
    </row>
    <row r="2283" spans="1:5" x14ac:dyDescent="0.25">
      <c r="A2283" t="s">
        <v>299</v>
      </c>
      <c r="B2283" t="s">
        <v>135</v>
      </c>
      <c r="C2283" t="s">
        <v>4</v>
      </c>
      <c r="D2283">
        <v>620</v>
      </c>
      <c r="E2283">
        <v>560</v>
      </c>
    </row>
    <row r="2284" spans="1:5" x14ac:dyDescent="0.25">
      <c r="A2284" t="s">
        <v>299</v>
      </c>
      <c r="B2284" t="s">
        <v>135</v>
      </c>
      <c r="C2284" t="s">
        <v>5</v>
      </c>
      <c r="D2284">
        <v>787</v>
      </c>
      <c r="E2284">
        <v>692</v>
      </c>
    </row>
    <row r="2285" spans="1:5" x14ac:dyDescent="0.25">
      <c r="A2285" t="s">
        <v>299</v>
      </c>
      <c r="B2285" t="s">
        <v>135</v>
      </c>
      <c r="C2285" t="s">
        <v>6</v>
      </c>
      <c r="D2285">
        <v>744</v>
      </c>
      <c r="E2285">
        <v>663</v>
      </c>
    </row>
    <row r="2286" spans="1:5" x14ac:dyDescent="0.25">
      <c r="A2286" t="s">
        <v>299</v>
      </c>
      <c r="B2286" t="s">
        <v>135</v>
      </c>
      <c r="C2286" t="s">
        <v>7</v>
      </c>
      <c r="D2286">
        <v>628</v>
      </c>
      <c r="E2286">
        <v>578</v>
      </c>
    </row>
    <row r="2287" spans="1:5" x14ac:dyDescent="0.25">
      <c r="A2287" t="s">
        <v>299</v>
      </c>
      <c r="B2287" t="s">
        <v>135</v>
      </c>
      <c r="C2287" t="s">
        <v>8</v>
      </c>
      <c r="D2287">
        <v>593</v>
      </c>
      <c r="E2287">
        <v>563</v>
      </c>
    </row>
    <row r="2288" spans="1:5" x14ac:dyDescent="0.25">
      <c r="A2288" t="s">
        <v>299</v>
      </c>
      <c r="B2288" t="s">
        <v>135</v>
      </c>
      <c r="C2288" t="s">
        <v>9</v>
      </c>
      <c r="D2288">
        <v>589</v>
      </c>
      <c r="E2288">
        <v>603</v>
      </c>
    </row>
    <row r="2289" spans="1:5" x14ac:dyDescent="0.25">
      <c r="A2289" t="s">
        <v>299</v>
      </c>
      <c r="B2289" t="s">
        <v>135</v>
      </c>
      <c r="C2289" t="s">
        <v>10</v>
      </c>
      <c r="D2289">
        <v>607</v>
      </c>
      <c r="E2289">
        <v>630</v>
      </c>
    </row>
    <row r="2290" spans="1:5" x14ac:dyDescent="0.25">
      <c r="A2290" t="s">
        <v>299</v>
      </c>
      <c r="B2290" t="s">
        <v>135</v>
      </c>
      <c r="C2290" t="s">
        <v>11</v>
      </c>
      <c r="D2290">
        <v>527</v>
      </c>
      <c r="E2290">
        <v>595</v>
      </c>
    </row>
    <row r="2291" spans="1:5" x14ac:dyDescent="0.25">
      <c r="A2291" t="s">
        <v>299</v>
      </c>
      <c r="B2291" t="s">
        <v>135</v>
      </c>
      <c r="C2291" t="s">
        <v>12</v>
      </c>
      <c r="D2291">
        <v>481</v>
      </c>
      <c r="E2291">
        <v>574</v>
      </c>
    </row>
    <row r="2292" spans="1:5" x14ac:dyDescent="0.25">
      <c r="A2292" t="s">
        <v>299</v>
      </c>
      <c r="B2292" t="s">
        <v>135</v>
      </c>
      <c r="C2292" t="s">
        <v>13</v>
      </c>
      <c r="D2292">
        <v>477</v>
      </c>
      <c r="E2292">
        <v>563</v>
      </c>
    </row>
    <row r="2293" spans="1:5" x14ac:dyDescent="0.25">
      <c r="A2293" t="s">
        <v>299</v>
      </c>
      <c r="B2293" t="s">
        <v>135</v>
      </c>
      <c r="C2293" t="s">
        <v>14</v>
      </c>
      <c r="D2293">
        <v>438</v>
      </c>
      <c r="E2293">
        <v>499</v>
      </c>
    </row>
    <row r="2294" spans="1:5" x14ac:dyDescent="0.25">
      <c r="A2294" t="s">
        <v>299</v>
      </c>
      <c r="B2294" t="s">
        <v>135</v>
      </c>
      <c r="C2294" t="s">
        <v>15</v>
      </c>
      <c r="D2294">
        <v>360</v>
      </c>
      <c r="E2294">
        <v>399</v>
      </c>
    </row>
    <row r="2295" spans="1:5" x14ac:dyDescent="0.25">
      <c r="A2295" t="s">
        <v>299</v>
      </c>
      <c r="B2295" t="s">
        <v>135</v>
      </c>
      <c r="C2295" t="s">
        <v>16</v>
      </c>
      <c r="D2295">
        <v>294</v>
      </c>
      <c r="E2295">
        <v>324</v>
      </c>
    </row>
    <row r="2296" spans="1:5" x14ac:dyDescent="0.25">
      <c r="A2296" t="s">
        <v>299</v>
      </c>
      <c r="B2296" t="s">
        <v>135</v>
      </c>
      <c r="C2296" t="s">
        <v>17</v>
      </c>
      <c r="D2296">
        <v>224</v>
      </c>
      <c r="E2296">
        <v>239</v>
      </c>
    </row>
    <row r="2297" spans="1:5" x14ac:dyDescent="0.25">
      <c r="A2297" t="s">
        <v>299</v>
      </c>
      <c r="B2297" t="s">
        <v>135</v>
      </c>
      <c r="C2297" t="s">
        <v>18</v>
      </c>
      <c r="D2297">
        <v>155</v>
      </c>
      <c r="E2297">
        <v>164</v>
      </c>
    </row>
    <row r="2298" spans="1:5" x14ac:dyDescent="0.25">
      <c r="A2298" t="s">
        <v>299</v>
      </c>
      <c r="B2298" t="s">
        <v>135</v>
      </c>
      <c r="C2298" t="s">
        <v>19</v>
      </c>
      <c r="D2298">
        <v>108</v>
      </c>
      <c r="E2298">
        <v>114</v>
      </c>
    </row>
    <row r="2299" spans="1:5" x14ac:dyDescent="0.25">
      <c r="A2299" t="s">
        <v>299</v>
      </c>
      <c r="B2299" t="s">
        <v>135</v>
      </c>
      <c r="C2299" t="s">
        <v>20</v>
      </c>
      <c r="D2299">
        <v>65</v>
      </c>
      <c r="E2299">
        <v>74</v>
      </c>
    </row>
    <row r="2300" spans="1:5" x14ac:dyDescent="0.25">
      <c r="A2300" t="s">
        <v>299</v>
      </c>
      <c r="B2300" t="s">
        <v>135</v>
      </c>
      <c r="C2300" t="s">
        <v>21</v>
      </c>
      <c r="D2300">
        <v>50</v>
      </c>
      <c r="E2300">
        <v>57</v>
      </c>
    </row>
    <row r="2301" spans="1:5" x14ac:dyDescent="0.25">
      <c r="A2301" t="s">
        <v>299</v>
      </c>
      <c r="B2301" t="s">
        <v>136</v>
      </c>
      <c r="C2301" t="s">
        <v>300</v>
      </c>
      <c r="D2301">
        <v>252</v>
      </c>
      <c r="E2301">
        <v>226</v>
      </c>
    </row>
    <row r="2302" spans="1:5" x14ac:dyDescent="0.25">
      <c r="A2302" t="s">
        <v>299</v>
      </c>
      <c r="B2302" t="s">
        <v>136</v>
      </c>
      <c r="C2302" t="s">
        <v>4</v>
      </c>
      <c r="D2302">
        <v>1035</v>
      </c>
      <c r="E2302">
        <v>934</v>
      </c>
    </row>
    <row r="2303" spans="1:5" x14ac:dyDescent="0.25">
      <c r="A2303" t="s">
        <v>299</v>
      </c>
      <c r="B2303" t="s">
        <v>136</v>
      </c>
      <c r="C2303" t="s">
        <v>5</v>
      </c>
      <c r="D2303">
        <v>1314</v>
      </c>
      <c r="E2303">
        <v>1155</v>
      </c>
    </row>
    <row r="2304" spans="1:5" x14ac:dyDescent="0.25">
      <c r="A2304" t="s">
        <v>299</v>
      </c>
      <c r="B2304" t="s">
        <v>136</v>
      </c>
      <c r="C2304" t="s">
        <v>6</v>
      </c>
      <c r="D2304">
        <v>1242</v>
      </c>
      <c r="E2304">
        <v>1107</v>
      </c>
    </row>
    <row r="2305" spans="1:5" x14ac:dyDescent="0.25">
      <c r="A2305" t="s">
        <v>299</v>
      </c>
      <c r="B2305" t="s">
        <v>136</v>
      </c>
      <c r="C2305" t="s">
        <v>7</v>
      </c>
      <c r="D2305">
        <v>1048</v>
      </c>
      <c r="E2305">
        <v>964</v>
      </c>
    </row>
    <row r="2306" spans="1:5" x14ac:dyDescent="0.25">
      <c r="A2306" t="s">
        <v>299</v>
      </c>
      <c r="B2306" t="s">
        <v>136</v>
      </c>
      <c r="C2306" t="s">
        <v>8</v>
      </c>
      <c r="D2306">
        <v>990</v>
      </c>
      <c r="E2306">
        <v>940</v>
      </c>
    </row>
    <row r="2307" spans="1:5" x14ac:dyDescent="0.25">
      <c r="A2307" t="s">
        <v>299</v>
      </c>
      <c r="B2307" t="s">
        <v>136</v>
      </c>
      <c r="C2307" t="s">
        <v>9</v>
      </c>
      <c r="D2307">
        <v>983</v>
      </c>
      <c r="E2307">
        <v>1006</v>
      </c>
    </row>
    <row r="2308" spans="1:5" x14ac:dyDescent="0.25">
      <c r="A2308" t="s">
        <v>299</v>
      </c>
      <c r="B2308" t="s">
        <v>136</v>
      </c>
      <c r="C2308" t="s">
        <v>10</v>
      </c>
      <c r="D2308">
        <v>1006</v>
      </c>
      <c r="E2308">
        <v>1047</v>
      </c>
    </row>
    <row r="2309" spans="1:5" x14ac:dyDescent="0.25">
      <c r="A2309" t="s">
        <v>299</v>
      </c>
      <c r="B2309" t="s">
        <v>136</v>
      </c>
      <c r="C2309" t="s">
        <v>11</v>
      </c>
      <c r="D2309">
        <v>880</v>
      </c>
      <c r="E2309">
        <v>994</v>
      </c>
    </row>
    <row r="2310" spans="1:5" x14ac:dyDescent="0.25">
      <c r="A2310" t="s">
        <v>299</v>
      </c>
      <c r="B2310" t="s">
        <v>136</v>
      </c>
      <c r="C2310" t="s">
        <v>12</v>
      </c>
      <c r="D2310">
        <v>802</v>
      </c>
      <c r="E2310">
        <v>958</v>
      </c>
    </row>
    <row r="2311" spans="1:5" x14ac:dyDescent="0.25">
      <c r="A2311" t="s">
        <v>299</v>
      </c>
      <c r="B2311" t="s">
        <v>136</v>
      </c>
      <c r="C2311" t="s">
        <v>13</v>
      </c>
      <c r="D2311">
        <v>796</v>
      </c>
      <c r="E2311">
        <v>940</v>
      </c>
    </row>
    <row r="2312" spans="1:5" x14ac:dyDescent="0.25">
      <c r="A2312" t="s">
        <v>299</v>
      </c>
      <c r="B2312" t="s">
        <v>136</v>
      </c>
      <c r="C2312" t="s">
        <v>14</v>
      </c>
      <c r="D2312">
        <v>731</v>
      </c>
      <c r="E2312">
        <v>833</v>
      </c>
    </row>
    <row r="2313" spans="1:5" x14ac:dyDescent="0.25">
      <c r="A2313" t="s">
        <v>299</v>
      </c>
      <c r="B2313" t="s">
        <v>136</v>
      </c>
      <c r="C2313" t="s">
        <v>15</v>
      </c>
      <c r="D2313">
        <v>602</v>
      </c>
      <c r="E2313">
        <v>666</v>
      </c>
    </row>
    <row r="2314" spans="1:5" x14ac:dyDescent="0.25">
      <c r="A2314" t="s">
        <v>299</v>
      </c>
      <c r="B2314" t="s">
        <v>136</v>
      </c>
      <c r="C2314" t="s">
        <v>16</v>
      </c>
      <c r="D2314">
        <v>491</v>
      </c>
      <c r="E2314">
        <v>541</v>
      </c>
    </row>
    <row r="2315" spans="1:5" x14ac:dyDescent="0.25">
      <c r="A2315" t="s">
        <v>299</v>
      </c>
      <c r="B2315" t="s">
        <v>136</v>
      </c>
      <c r="C2315" t="s">
        <v>17</v>
      </c>
      <c r="D2315">
        <v>375</v>
      </c>
      <c r="E2315">
        <v>398</v>
      </c>
    </row>
    <row r="2316" spans="1:5" x14ac:dyDescent="0.25">
      <c r="A2316" t="s">
        <v>299</v>
      </c>
      <c r="B2316" t="s">
        <v>136</v>
      </c>
      <c r="C2316" t="s">
        <v>18</v>
      </c>
      <c r="D2316">
        <v>258</v>
      </c>
      <c r="E2316">
        <v>273</v>
      </c>
    </row>
    <row r="2317" spans="1:5" x14ac:dyDescent="0.25">
      <c r="A2317" t="s">
        <v>299</v>
      </c>
      <c r="B2317" t="s">
        <v>136</v>
      </c>
      <c r="C2317" t="s">
        <v>19</v>
      </c>
      <c r="D2317">
        <v>181</v>
      </c>
      <c r="E2317">
        <v>190</v>
      </c>
    </row>
    <row r="2318" spans="1:5" x14ac:dyDescent="0.25">
      <c r="A2318" t="s">
        <v>299</v>
      </c>
      <c r="B2318" t="s">
        <v>136</v>
      </c>
      <c r="C2318" t="s">
        <v>20</v>
      </c>
      <c r="D2318">
        <v>110</v>
      </c>
      <c r="E2318">
        <v>125</v>
      </c>
    </row>
    <row r="2319" spans="1:5" x14ac:dyDescent="0.25">
      <c r="A2319" t="s">
        <v>299</v>
      </c>
      <c r="B2319" t="s">
        <v>136</v>
      </c>
      <c r="C2319" t="s">
        <v>21</v>
      </c>
      <c r="D2319">
        <v>84</v>
      </c>
      <c r="E2319">
        <v>95</v>
      </c>
    </row>
    <row r="2320" spans="1:5" x14ac:dyDescent="0.25">
      <c r="A2320" t="s">
        <v>299</v>
      </c>
      <c r="B2320" t="s">
        <v>137</v>
      </c>
      <c r="C2320" t="s">
        <v>300</v>
      </c>
      <c r="D2320">
        <v>92</v>
      </c>
      <c r="E2320">
        <v>83</v>
      </c>
    </row>
    <row r="2321" spans="1:5" x14ac:dyDescent="0.25">
      <c r="A2321" t="s">
        <v>299</v>
      </c>
      <c r="B2321" t="s">
        <v>137</v>
      </c>
      <c r="C2321" t="s">
        <v>4</v>
      </c>
      <c r="D2321">
        <v>380</v>
      </c>
      <c r="E2321">
        <v>343</v>
      </c>
    </row>
    <row r="2322" spans="1:5" x14ac:dyDescent="0.25">
      <c r="A2322" t="s">
        <v>299</v>
      </c>
      <c r="B2322" t="s">
        <v>137</v>
      </c>
      <c r="C2322" t="s">
        <v>5</v>
      </c>
      <c r="D2322">
        <v>483</v>
      </c>
      <c r="E2322">
        <v>424</v>
      </c>
    </row>
    <row r="2323" spans="1:5" x14ac:dyDescent="0.25">
      <c r="A2323" t="s">
        <v>299</v>
      </c>
      <c r="B2323" t="s">
        <v>137</v>
      </c>
      <c r="C2323" t="s">
        <v>6</v>
      </c>
      <c r="D2323">
        <v>457</v>
      </c>
      <c r="E2323">
        <v>407</v>
      </c>
    </row>
    <row r="2324" spans="1:5" x14ac:dyDescent="0.25">
      <c r="A2324" t="s">
        <v>299</v>
      </c>
      <c r="B2324" t="s">
        <v>137</v>
      </c>
      <c r="C2324" t="s">
        <v>7</v>
      </c>
      <c r="D2324">
        <v>385</v>
      </c>
      <c r="E2324">
        <v>354</v>
      </c>
    </row>
    <row r="2325" spans="1:5" x14ac:dyDescent="0.25">
      <c r="A2325" t="s">
        <v>299</v>
      </c>
      <c r="B2325" t="s">
        <v>137</v>
      </c>
      <c r="C2325" t="s">
        <v>8</v>
      </c>
      <c r="D2325">
        <v>364</v>
      </c>
      <c r="E2325">
        <v>345</v>
      </c>
    </row>
    <row r="2326" spans="1:5" x14ac:dyDescent="0.25">
      <c r="A2326" t="s">
        <v>299</v>
      </c>
      <c r="B2326" t="s">
        <v>137</v>
      </c>
      <c r="C2326" t="s">
        <v>9</v>
      </c>
      <c r="D2326">
        <v>361</v>
      </c>
      <c r="E2326">
        <v>370</v>
      </c>
    </row>
    <row r="2327" spans="1:5" x14ac:dyDescent="0.25">
      <c r="A2327" t="s">
        <v>299</v>
      </c>
      <c r="B2327" t="s">
        <v>137</v>
      </c>
      <c r="C2327" t="s">
        <v>10</v>
      </c>
      <c r="D2327">
        <v>377</v>
      </c>
      <c r="E2327">
        <v>390</v>
      </c>
    </row>
    <row r="2328" spans="1:5" x14ac:dyDescent="0.25">
      <c r="A2328" t="s">
        <v>299</v>
      </c>
      <c r="B2328" t="s">
        <v>137</v>
      </c>
      <c r="C2328" t="s">
        <v>11</v>
      </c>
      <c r="D2328">
        <v>323</v>
      </c>
      <c r="E2328">
        <v>365</v>
      </c>
    </row>
    <row r="2329" spans="1:5" x14ac:dyDescent="0.25">
      <c r="A2329" t="s">
        <v>299</v>
      </c>
      <c r="B2329" t="s">
        <v>137</v>
      </c>
      <c r="C2329" t="s">
        <v>12</v>
      </c>
      <c r="D2329">
        <v>295</v>
      </c>
      <c r="E2329">
        <v>352</v>
      </c>
    </row>
    <row r="2330" spans="1:5" x14ac:dyDescent="0.25">
      <c r="A2330" t="s">
        <v>299</v>
      </c>
      <c r="B2330" t="s">
        <v>137</v>
      </c>
      <c r="C2330" t="s">
        <v>13</v>
      </c>
      <c r="D2330">
        <v>292</v>
      </c>
      <c r="E2330">
        <v>345</v>
      </c>
    </row>
    <row r="2331" spans="1:5" x14ac:dyDescent="0.25">
      <c r="A2331" t="s">
        <v>299</v>
      </c>
      <c r="B2331" t="s">
        <v>137</v>
      </c>
      <c r="C2331" t="s">
        <v>14</v>
      </c>
      <c r="D2331">
        <v>269</v>
      </c>
      <c r="E2331">
        <v>306</v>
      </c>
    </row>
    <row r="2332" spans="1:5" x14ac:dyDescent="0.25">
      <c r="A2332" t="s">
        <v>299</v>
      </c>
      <c r="B2332" t="s">
        <v>137</v>
      </c>
      <c r="C2332" t="s">
        <v>15</v>
      </c>
      <c r="D2332">
        <v>221</v>
      </c>
      <c r="E2332">
        <v>245</v>
      </c>
    </row>
    <row r="2333" spans="1:5" x14ac:dyDescent="0.25">
      <c r="A2333" t="s">
        <v>299</v>
      </c>
      <c r="B2333" t="s">
        <v>137</v>
      </c>
      <c r="C2333" t="s">
        <v>16</v>
      </c>
      <c r="D2333">
        <v>180</v>
      </c>
      <c r="E2333">
        <v>199</v>
      </c>
    </row>
    <row r="2334" spans="1:5" x14ac:dyDescent="0.25">
      <c r="A2334" t="s">
        <v>299</v>
      </c>
      <c r="B2334" t="s">
        <v>137</v>
      </c>
      <c r="C2334" t="s">
        <v>17</v>
      </c>
      <c r="D2334">
        <v>138</v>
      </c>
      <c r="E2334">
        <v>146</v>
      </c>
    </row>
    <row r="2335" spans="1:5" x14ac:dyDescent="0.25">
      <c r="A2335" t="s">
        <v>299</v>
      </c>
      <c r="B2335" t="s">
        <v>137</v>
      </c>
      <c r="C2335" t="s">
        <v>18</v>
      </c>
      <c r="D2335">
        <v>95</v>
      </c>
      <c r="E2335">
        <v>100</v>
      </c>
    </row>
    <row r="2336" spans="1:5" x14ac:dyDescent="0.25">
      <c r="A2336" t="s">
        <v>299</v>
      </c>
      <c r="B2336" t="s">
        <v>137</v>
      </c>
      <c r="C2336" t="s">
        <v>19</v>
      </c>
      <c r="D2336">
        <v>66</v>
      </c>
      <c r="E2336">
        <v>70</v>
      </c>
    </row>
    <row r="2337" spans="1:5" x14ac:dyDescent="0.25">
      <c r="A2337" t="s">
        <v>299</v>
      </c>
      <c r="B2337" t="s">
        <v>137</v>
      </c>
      <c r="C2337" t="s">
        <v>20</v>
      </c>
      <c r="D2337">
        <v>40</v>
      </c>
      <c r="E2337">
        <v>45</v>
      </c>
    </row>
    <row r="2338" spans="1:5" x14ac:dyDescent="0.25">
      <c r="A2338" t="s">
        <v>299</v>
      </c>
      <c r="B2338" t="s">
        <v>137</v>
      </c>
      <c r="C2338" t="s">
        <v>21</v>
      </c>
      <c r="D2338">
        <v>30</v>
      </c>
      <c r="E2338">
        <v>35</v>
      </c>
    </row>
    <row r="2339" spans="1:5" x14ac:dyDescent="0.25">
      <c r="A2339" t="s">
        <v>299</v>
      </c>
      <c r="B2339" t="s">
        <v>138</v>
      </c>
      <c r="C2339" t="s">
        <v>300</v>
      </c>
      <c r="D2339">
        <v>104</v>
      </c>
      <c r="E2339">
        <v>93</v>
      </c>
    </row>
    <row r="2340" spans="1:5" x14ac:dyDescent="0.25">
      <c r="A2340" t="s">
        <v>299</v>
      </c>
      <c r="B2340" t="s">
        <v>138</v>
      </c>
      <c r="C2340" t="s">
        <v>4</v>
      </c>
      <c r="D2340">
        <v>429</v>
      </c>
      <c r="E2340">
        <v>387</v>
      </c>
    </row>
    <row r="2341" spans="1:5" x14ac:dyDescent="0.25">
      <c r="A2341" t="s">
        <v>299</v>
      </c>
      <c r="B2341" t="s">
        <v>138</v>
      </c>
      <c r="C2341" t="s">
        <v>5</v>
      </c>
      <c r="D2341">
        <v>544</v>
      </c>
      <c r="E2341">
        <v>478</v>
      </c>
    </row>
    <row r="2342" spans="1:5" x14ac:dyDescent="0.25">
      <c r="A2342" t="s">
        <v>299</v>
      </c>
      <c r="B2342" t="s">
        <v>138</v>
      </c>
      <c r="C2342" t="s">
        <v>6</v>
      </c>
      <c r="D2342">
        <v>514</v>
      </c>
      <c r="E2342">
        <v>458</v>
      </c>
    </row>
    <row r="2343" spans="1:5" x14ac:dyDescent="0.25">
      <c r="A2343" t="s">
        <v>299</v>
      </c>
      <c r="B2343" t="s">
        <v>138</v>
      </c>
      <c r="C2343" t="s">
        <v>7</v>
      </c>
      <c r="D2343">
        <v>434</v>
      </c>
      <c r="E2343">
        <v>399</v>
      </c>
    </row>
    <row r="2344" spans="1:5" x14ac:dyDescent="0.25">
      <c r="A2344" t="s">
        <v>299</v>
      </c>
      <c r="B2344" t="s">
        <v>138</v>
      </c>
      <c r="C2344" t="s">
        <v>8</v>
      </c>
      <c r="D2344">
        <v>410</v>
      </c>
      <c r="E2344">
        <v>389</v>
      </c>
    </row>
    <row r="2345" spans="1:5" x14ac:dyDescent="0.25">
      <c r="A2345" t="s">
        <v>299</v>
      </c>
      <c r="B2345" t="s">
        <v>138</v>
      </c>
      <c r="C2345" t="s">
        <v>9</v>
      </c>
      <c r="D2345">
        <v>407</v>
      </c>
      <c r="E2345">
        <v>416</v>
      </c>
    </row>
    <row r="2346" spans="1:5" x14ac:dyDescent="0.25">
      <c r="A2346" t="s">
        <v>299</v>
      </c>
      <c r="B2346" t="s">
        <v>138</v>
      </c>
      <c r="C2346" t="s">
        <v>10</v>
      </c>
      <c r="D2346">
        <v>422</v>
      </c>
      <c r="E2346">
        <v>440</v>
      </c>
    </row>
    <row r="2347" spans="1:5" x14ac:dyDescent="0.25">
      <c r="A2347" t="s">
        <v>299</v>
      </c>
      <c r="B2347" t="s">
        <v>138</v>
      </c>
      <c r="C2347" t="s">
        <v>11</v>
      </c>
      <c r="D2347">
        <v>364</v>
      </c>
      <c r="E2347">
        <v>412</v>
      </c>
    </row>
    <row r="2348" spans="1:5" x14ac:dyDescent="0.25">
      <c r="A2348" t="s">
        <v>299</v>
      </c>
      <c r="B2348" t="s">
        <v>138</v>
      </c>
      <c r="C2348" t="s">
        <v>12</v>
      </c>
      <c r="D2348">
        <v>332</v>
      </c>
      <c r="E2348">
        <v>397</v>
      </c>
    </row>
    <row r="2349" spans="1:5" x14ac:dyDescent="0.25">
      <c r="A2349" t="s">
        <v>299</v>
      </c>
      <c r="B2349" t="s">
        <v>138</v>
      </c>
      <c r="C2349" t="s">
        <v>13</v>
      </c>
      <c r="D2349">
        <v>329</v>
      </c>
      <c r="E2349">
        <v>389</v>
      </c>
    </row>
    <row r="2350" spans="1:5" x14ac:dyDescent="0.25">
      <c r="A2350" t="s">
        <v>299</v>
      </c>
      <c r="B2350" t="s">
        <v>138</v>
      </c>
      <c r="C2350" t="s">
        <v>14</v>
      </c>
      <c r="D2350">
        <v>303</v>
      </c>
      <c r="E2350">
        <v>345</v>
      </c>
    </row>
    <row r="2351" spans="1:5" x14ac:dyDescent="0.25">
      <c r="A2351" t="s">
        <v>299</v>
      </c>
      <c r="B2351" t="s">
        <v>138</v>
      </c>
      <c r="C2351" t="s">
        <v>15</v>
      </c>
      <c r="D2351">
        <v>249</v>
      </c>
      <c r="E2351">
        <v>276</v>
      </c>
    </row>
    <row r="2352" spans="1:5" x14ac:dyDescent="0.25">
      <c r="A2352" t="s">
        <v>299</v>
      </c>
      <c r="B2352" t="s">
        <v>138</v>
      </c>
      <c r="C2352" t="s">
        <v>16</v>
      </c>
      <c r="D2352">
        <v>203</v>
      </c>
      <c r="E2352">
        <v>224</v>
      </c>
    </row>
    <row r="2353" spans="1:5" x14ac:dyDescent="0.25">
      <c r="A2353" t="s">
        <v>299</v>
      </c>
      <c r="B2353" t="s">
        <v>138</v>
      </c>
      <c r="C2353" t="s">
        <v>17</v>
      </c>
      <c r="D2353">
        <v>155</v>
      </c>
      <c r="E2353">
        <v>165</v>
      </c>
    </row>
    <row r="2354" spans="1:5" x14ac:dyDescent="0.25">
      <c r="A2354" t="s">
        <v>299</v>
      </c>
      <c r="B2354" t="s">
        <v>138</v>
      </c>
      <c r="C2354" t="s">
        <v>18</v>
      </c>
      <c r="D2354">
        <v>107</v>
      </c>
      <c r="E2354">
        <v>113</v>
      </c>
    </row>
    <row r="2355" spans="1:5" x14ac:dyDescent="0.25">
      <c r="A2355" t="s">
        <v>299</v>
      </c>
      <c r="B2355" t="s">
        <v>138</v>
      </c>
      <c r="C2355" t="s">
        <v>19</v>
      </c>
      <c r="D2355">
        <v>75</v>
      </c>
      <c r="E2355">
        <v>78</v>
      </c>
    </row>
    <row r="2356" spans="1:5" x14ac:dyDescent="0.25">
      <c r="A2356" t="s">
        <v>299</v>
      </c>
      <c r="B2356" t="s">
        <v>138</v>
      </c>
      <c r="C2356" t="s">
        <v>20</v>
      </c>
      <c r="D2356">
        <v>45</v>
      </c>
      <c r="E2356">
        <v>51</v>
      </c>
    </row>
    <row r="2357" spans="1:5" x14ac:dyDescent="0.25">
      <c r="A2357" t="s">
        <v>299</v>
      </c>
      <c r="B2357" t="s">
        <v>138</v>
      </c>
      <c r="C2357" t="s">
        <v>21</v>
      </c>
      <c r="D2357">
        <v>34</v>
      </c>
      <c r="E2357">
        <v>39</v>
      </c>
    </row>
    <row r="2358" spans="1:5" x14ac:dyDescent="0.25">
      <c r="A2358" t="s">
        <v>307</v>
      </c>
      <c r="B2358" t="s">
        <v>2</v>
      </c>
      <c r="C2358" t="s">
        <v>300</v>
      </c>
      <c r="D2358">
        <v>174</v>
      </c>
      <c r="E2358">
        <v>166</v>
      </c>
    </row>
    <row r="2359" spans="1:5" x14ac:dyDescent="0.25">
      <c r="A2359" t="s">
        <v>307</v>
      </c>
      <c r="B2359" t="s">
        <v>2</v>
      </c>
      <c r="C2359" t="s">
        <v>4</v>
      </c>
      <c r="D2359">
        <v>689</v>
      </c>
      <c r="E2359">
        <v>654</v>
      </c>
    </row>
    <row r="2360" spans="1:5" x14ac:dyDescent="0.25">
      <c r="A2360" t="s">
        <v>307</v>
      </c>
      <c r="B2360" t="s">
        <v>2</v>
      </c>
      <c r="C2360" t="s">
        <v>5</v>
      </c>
      <c r="D2360">
        <v>851</v>
      </c>
      <c r="E2360">
        <v>819</v>
      </c>
    </row>
    <row r="2361" spans="1:5" x14ac:dyDescent="0.25">
      <c r="A2361" t="s">
        <v>307</v>
      </c>
      <c r="B2361" t="s">
        <v>2</v>
      </c>
      <c r="C2361" t="s">
        <v>6</v>
      </c>
      <c r="D2361">
        <v>820</v>
      </c>
      <c r="E2361">
        <v>794</v>
      </c>
    </row>
    <row r="2362" spans="1:5" x14ac:dyDescent="0.25">
      <c r="A2362" t="s">
        <v>307</v>
      </c>
      <c r="B2362" t="s">
        <v>2</v>
      </c>
      <c r="C2362" t="s">
        <v>7</v>
      </c>
      <c r="D2362">
        <v>776</v>
      </c>
      <c r="E2362">
        <v>755</v>
      </c>
    </row>
    <row r="2363" spans="1:5" x14ac:dyDescent="0.25">
      <c r="A2363" t="s">
        <v>307</v>
      </c>
      <c r="B2363" t="s">
        <v>2</v>
      </c>
      <c r="C2363" t="s">
        <v>8</v>
      </c>
      <c r="D2363">
        <v>689</v>
      </c>
      <c r="E2363">
        <v>691</v>
      </c>
    </row>
    <row r="2364" spans="1:5" x14ac:dyDescent="0.25">
      <c r="A2364" t="s">
        <v>307</v>
      </c>
      <c r="B2364" t="s">
        <v>2</v>
      </c>
      <c r="C2364" t="s">
        <v>9</v>
      </c>
      <c r="D2364">
        <v>626</v>
      </c>
      <c r="E2364">
        <v>639</v>
      </c>
    </row>
    <row r="2365" spans="1:5" x14ac:dyDescent="0.25">
      <c r="A2365" t="s">
        <v>307</v>
      </c>
      <c r="B2365" t="s">
        <v>2</v>
      </c>
      <c r="C2365" t="s">
        <v>10</v>
      </c>
      <c r="D2365">
        <v>576</v>
      </c>
      <c r="E2365">
        <v>605</v>
      </c>
    </row>
    <row r="2366" spans="1:5" x14ac:dyDescent="0.25">
      <c r="A2366" t="s">
        <v>307</v>
      </c>
      <c r="B2366" t="s">
        <v>2</v>
      </c>
      <c r="C2366" t="s">
        <v>11</v>
      </c>
      <c r="D2366">
        <v>484</v>
      </c>
      <c r="E2366">
        <v>529</v>
      </c>
    </row>
    <row r="2367" spans="1:5" x14ac:dyDescent="0.25">
      <c r="A2367" t="s">
        <v>307</v>
      </c>
      <c r="B2367" t="s">
        <v>2</v>
      </c>
      <c r="C2367" t="s">
        <v>12</v>
      </c>
      <c r="D2367">
        <v>406</v>
      </c>
      <c r="E2367">
        <v>456</v>
      </c>
    </row>
    <row r="2368" spans="1:5" x14ac:dyDescent="0.25">
      <c r="A2368" t="s">
        <v>307</v>
      </c>
      <c r="B2368" t="s">
        <v>2</v>
      </c>
      <c r="C2368" t="s">
        <v>13</v>
      </c>
      <c r="D2368">
        <v>351</v>
      </c>
      <c r="E2368">
        <v>388</v>
      </c>
    </row>
    <row r="2369" spans="1:5" x14ac:dyDescent="0.25">
      <c r="A2369" t="s">
        <v>307</v>
      </c>
      <c r="B2369" t="s">
        <v>2</v>
      </c>
      <c r="C2369" t="s">
        <v>14</v>
      </c>
      <c r="D2369">
        <v>308</v>
      </c>
      <c r="E2369">
        <v>329</v>
      </c>
    </row>
    <row r="2370" spans="1:5" x14ac:dyDescent="0.25">
      <c r="A2370" t="s">
        <v>307</v>
      </c>
      <c r="B2370" t="s">
        <v>2</v>
      </c>
      <c r="C2370" t="s">
        <v>15</v>
      </c>
      <c r="D2370">
        <v>257</v>
      </c>
      <c r="E2370">
        <v>269</v>
      </c>
    </row>
    <row r="2371" spans="1:5" x14ac:dyDescent="0.25">
      <c r="A2371" t="s">
        <v>307</v>
      </c>
      <c r="B2371" t="s">
        <v>2</v>
      </c>
      <c r="C2371" t="s">
        <v>16</v>
      </c>
      <c r="D2371">
        <v>208</v>
      </c>
      <c r="E2371">
        <v>214</v>
      </c>
    </row>
    <row r="2372" spans="1:5" x14ac:dyDescent="0.25">
      <c r="A2372" t="s">
        <v>307</v>
      </c>
      <c r="B2372" t="s">
        <v>2</v>
      </c>
      <c r="C2372" t="s">
        <v>17</v>
      </c>
      <c r="D2372">
        <v>156</v>
      </c>
      <c r="E2372">
        <v>162</v>
      </c>
    </row>
    <row r="2373" spans="1:5" x14ac:dyDescent="0.25">
      <c r="A2373" t="s">
        <v>307</v>
      </c>
      <c r="B2373" t="s">
        <v>2</v>
      </c>
      <c r="C2373" t="s">
        <v>18</v>
      </c>
      <c r="D2373">
        <v>109</v>
      </c>
      <c r="E2373">
        <v>114</v>
      </c>
    </row>
    <row r="2374" spans="1:5" x14ac:dyDescent="0.25">
      <c r="A2374" t="s">
        <v>307</v>
      </c>
      <c r="B2374" t="s">
        <v>2</v>
      </c>
      <c r="C2374" t="s">
        <v>19</v>
      </c>
      <c r="D2374">
        <v>70</v>
      </c>
      <c r="E2374">
        <v>76</v>
      </c>
    </row>
    <row r="2375" spans="1:5" x14ac:dyDescent="0.25">
      <c r="A2375" t="s">
        <v>307</v>
      </c>
      <c r="B2375" t="s">
        <v>2</v>
      </c>
      <c r="C2375" t="s">
        <v>20</v>
      </c>
      <c r="D2375">
        <v>42</v>
      </c>
      <c r="E2375">
        <v>48</v>
      </c>
    </row>
    <row r="2376" spans="1:5" x14ac:dyDescent="0.25">
      <c r="A2376" t="s">
        <v>307</v>
      </c>
      <c r="B2376" t="s">
        <v>2</v>
      </c>
      <c r="C2376" t="s">
        <v>21</v>
      </c>
      <c r="D2376">
        <v>37</v>
      </c>
      <c r="E2376">
        <v>43</v>
      </c>
    </row>
    <row r="2377" spans="1:5" x14ac:dyDescent="0.25">
      <c r="A2377" t="s">
        <v>307</v>
      </c>
      <c r="B2377" t="s">
        <v>22</v>
      </c>
      <c r="C2377" t="s">
        <v>300</v>
      </c>
      <c r="D2377">
        <v>205</v>
      </c>
      <c r="E2377">
        <v>195</v>
      </c>
    </row>
    <row r="2378" spans="1:5" x14ac:dyDescent="0.25">
      <c r="A2378" t="s">
        <v>307</v>
      </c>
      <c r="B2378" t="s">
        <v>22</v>
      </c>
      <c r="C2378" t="s">
        <v>4</v>
      </c>
      <c r="D2378">
        <v>812</v>
      </c>
      <c r="E2378">
        <v>771</v>
      </c>
    </row>
    <row r="2379" spans="1:5" x14ac:dyDescent="0.25">
      <c r="A2379" t="s">
        <v>307</v>
      </c>
      <c r="B2379" t="s">
        <v>22</v>
      </c>
      <c r="C2379" t="s">
        <v>5</v>
      </c>
      <c r="D2379">
        <v>1002</v>
      </c>
      <c r="E2379">
        <v>964</v>
      </c>
    </row>
    <row r="2380" spans="1:5" x14ac:dyDescent="0.25">
      <c r="A2380" t="s">
        <v>307</v>
      </c>
      <c r="B2380" t="s">
        <v>22</v>
      </c>
      <c r="C2380" t="s">
        <v>6</v>
      </c>
      <c r="D2380">
        <v>966</v>
      </c>
      <c r="E2380">
        <v>936</v>
      </c>
    </row>
    <row r="2381" spans="1:5" x14ac:dyDescent="0.25">
      <c r="A2381" t="s">
        <v>307</v>
      </c>
      <c r="B2381" t="s">
        <v>22</v>
      </c>
      <c r="C2381" t="s">
        <v>7</v>
      </c>
      <c r="D2381">
        <v>914</v>
      </c>
      <c r="E2381">
        <v>889</v>
      </c>
    </row>
    <row r="2382" spans="1:5" x14ac:dyDescent="0.25">
      <c r="A2382" t="s">
        <v>307</v>
      </c>
      <c r="B2382" t="s">
        <v>22</v>
      </c>
      <c r="C2382" t="s">
        <v>8</v>
      </c>
      <c r="D2382">
        <v>812</v>
      </c>
      <c r="E2382">
        <v>813</v>
      </c>
    </row>
    <row r="2383" spans="1:5" x14ac:dyDescent="0.25">
      <c r="A2383" t="s">
        <v>307</v>
      </c>
      <c r="B2383" t="s">
        <v>22</v>
      </c>
      <c r="C2383" t="s">
        <v>9</v>
      </c>
      <c r="D2383">
        <v>737</v>
      </c>
      <c r="E2383">
        <v>753</v>
      </c>
    </row>
    <row r="2384" spans="1:5" x14ac:dyDescent="0.25">
      <c r="A2384" t="s">
        <v>307</v>
      </c>
      <c r="B2384" t="s">
        <v>22</v>
      </c>
      <c r="C2384" t="s">
        <v>10</v>
      </c>
      <c r="D2384">
        <v>673</v>
      </c>
      <c r="E2384">
        <v>711</v>
      </c>
    </row>
    <row r="2385" spans="1:5" x14ac:dyDescent="0.25">
      <c r="A2385" t="s">
        <v>307</v>
      </c>
      <c r="B2385" t="s">
        <v>22</v>
      </c>
      <c r="C2385" t="s">
        <v>11</v>
      </c>
      <c r="D2385">
        <v>570</v>
      </c>
      <c r="E2385">
        <v>624</v>
      </c>
    </row>
    <row r="2386" spans="1:5" x14ac:dyDescent="0.25">
      <c r="A2386" t="s">
        <v>307</v>
      </c>
      <c r="B2386" t="s">
        <v>22</v>
      </c>
      <c r="C2386" t="s">
        <v>12</v>
      </c>
      <c r="D2386">
        <v>478</v>
      </c>
      <c r="E2386">
        <v>537</v>
      </c>
    </row>
    <row r="2387" spans="1:5" x14ac:dyDescent="0.25">
      <c r="A2387" t="s">
        <v>307</v>
      </c>
      <c r="B2387" t="s">
        <v>22</v>
      </c>
      <c r="C2387" t="s">
        <v>13</v>
      </c>
      <c r="D2387">
        <v>414</v>
      </c>
      <c r="E2387">
        <v>457</v>
      </c>
    </row>
    <row r="2388" spans="1:5" x14ac:dyDescent="0.25">
      <c r="A2388" t="s">
        <v>307</v>
      </c>
      <c r="B2388" t="s">
        <v>22</v>
      </c>
      <c r="C2388" t="s">
        <v>14</v>
      </c>
      <c r="D2388">
        <v>363</v>
      </c>
      <c r="E2388">
        <v>387</v>
      </c>
    </row>
    <row r="2389" spans="1:5" x14ac:dyDescent="0.25">
      <c r="A2389" t="s">
        <v>307</v>
      </c>
      <c r="B2389" t="s">
        <v>22</v>
      </c>
      <c r="C2389" t="s">
        <v>15</v>
      </c>
      <c r="D2389">
        <v>303</v>
      </c>
      <c r="E2389">
        <v>317</v>
      </c>
    </row>
    <row r="2390" spans="1:5" x14ac:dyDescent="0.25">
      <c r="A2390" t="s">
        <v>307</v>
      </c>
      <c r="B2390" t="s">
        <v>22</v>
      </c>
      <c r="C2390" t="s">
        <v>16</v>
      </c>
      <c r="D2390">
        <v>245</v>
      </c>
      <c r="E2390">
        <v>252</v>
      </c>
    </row>
    <row r="2391" spans="1:5" x14ac:dyDescent="0.25">
      <c r="A2391" t="s">
        <v>307</v>
      </c>
      <c r="B2391" t="s">
        <v>22</v>
      </c>
      <c r="C2391" t="s">
        <v>17</v>
      </c>
      <c r="D2391">
        <v>184</v>
      </c>
      <c r="E2391">
        <v>191</v>
      </c>
    </row>
    <row r="2392" spans="1:5" x14ac:dyDescent="0.25">
      <c r="A2392" t="s">
        <v>307</v>
      </c>
      <c r="B2392" t="s">
        <v>22</v>
      </c>
      <c r="C2392" t="s">
        <v>18</v>
      </c>
      <c r="D2392">
        <v>128</v>
      </c>
      <c r="E2392">
        <v>135</v>
      </c>
    </row>
    <row r="2393" spans="1:5" x14ac:dyDescent="0.25">
      <c r="A2393" t="s">
        <v>307</v>
      </c>
      <c r="B2393" t="s">
        <v>22</v>
      </c>
      <c r="C2393" t="s">
        <v>19</v>
      </c>
      <c r="D2393">
        <v>83</v>
      </c>
      <c r="E2393">
        <v>90</v>
      </c>
    </row>
    <row r="2394" spans="1:5" x14ac:dyDescent="0.25">
      <c r="A2394" t="s">
        <v>307</v>
      </c>
      <c r="B2394" t="s">
        <v>22</v>
      </c>
      <c r="C2394" t="s">
        <v>20</v>
      </c>
      <c r="D2394">
        <v>50</v>
      </c>
      <c r="E2394">
        <v>56</v>
      </c>
    </row>
    <row r="2395" spans="1:5" x14ac:dyDescent="0.25">
      <c r="A2395" t="s">
        <v>307</v>
      </c>
      <c r="B2395" t="s">
        <v>22</v>
      </c>
      <c r="C2395" t="s">
        <v>21</v>
      </c>
      <c r="D2395">
        <v>44</v>
      </c>
      <c r="E2395">
        <v>51</v>
      </c>
    </row>
    <row r="2396" spans="1:5" x14ac:dyDescent="0.25">
      <c r="A2396" t="s">
        <v>307</v>
      </c>
      <c r="B2396" t="s">
        <v>23</v>
      </c>
      <c r="C2396" t="s">
        <v>300</v>
      </c>
      <c r="D2396">
        <v>261</v>
      </c>
      <c r="E2396">
        <v>248</v>
      </c>
    </row>
    <row r="2397" spans="1:5" x14ac:dyDescent="0.25">
      <c r="A2397" t="s">
        <v>307</v>
      </c>
      <c r="B2397" t="s">
        <v>23</v>
      </c>
      <c r="C2397" t="s">
        <v>4</v>
      </c>
      <c r="D2397">
        <v>1031</v>
      </c>
      <c r="E2397">
        <v>978</v>
      </c>
    </row>
    <row r="2398" spans="1:5" x14ac:dyDescent="0.25">
      <c r="A2398" t="s">
        <v>307</v>
      </c>
      <c r="B2398" t="s">
        <v>23</v>
      </c>
      <c r="C2398" t="s">
        <v>5</v>
      </c>
      <c r="D2398">
        <v>1272</v>
      </c>
      <c r="E2398">
        <v>1224</v>
      </c>
    </row>
    <row r="2399" spans="1:5" x14ac:dyDescent="0.25">
      <c r="A2399" t="s">
        <v>307</v>
      </c>
      <c r="B2399" t="s">
        <v>23</v>
      </c>
      <c r="C2399" t="s">
        <v>6</v>
      </c>
      <c r="D2399">
        <v>1226</v>
      </c>
      <c r="E2399">
        <v>1188</v>
      </c>
    </row>
    <row r="2400" spans="1:5" x14ac:dyDescent="0.25">
      <c r="A2400" t="s">
        <v>307</v>
      </c>
      <c r="B2400" t="s">
        <v>23</v>
      </c>
      <c r="C2400" t="s">
        <v>7</v>
      </c>
      <c r="D2400">
        <v>1161</v>
      </c>
      <c r="E2400">
        <v>1129</v>
      </c>
    </row>
    <row r="2401" spans="1:5" x14ac:dyDescent="0.25">
      <c r="A2401" t="s">
        <v>307</v>
      </c>
      <c r="B2401" t="s">
        <v>23</v>
      </c>
      <c r="C2401" t="s">
        <v>8</v>
      </c>
      <c r="D2401">
        <v>1031</v>
      </c>
      <c r="E2401">
        <v>1033</v>
      </c>
    </row>
    <row r="2402" spans="1:5" x14ac:dyDescent="0.25">
      <c r="A2402" t="s">
        <v>307</v>
      </c>
      <c r="B2402" t="s">
        <v>23</v>
      </c>
      <c r="C2402" t="s">
        <v>9</v>
      </c>
      <c r="D2402">
        <v>936</v>
      </c>
      <c r="E2402">
        <v>956</v>
      </c>
    </row>
    <row r="2403" spans="1:5" x14ac:dyDescent="0.25">
      <c r="A2403" t="s">
        <v>307</v>
      </c>
      <c r="B2403" t="s">
        <v>23</v>
      </c>
      <c r="C2403" t="s">
        <v>10</v>
      </c>
      <c r="D2403">
        <v>851</v>
      </c>
      <c r="E2403">
        <v>898</v>
      </c>
    </row>
    <row r="2404" spans="1:5" x14ac:dyDescent="0.25">
      <c r="A2404" t="s">
        <v>307</v>
      </c>
      <c r="B2404" t="s">
        <v>23</v>
      </c>
      <c r="C2404" t="s">
        <v>11</v>
      </c>
      <c r="D2404">
        <v>724</v>
      </c>
      <c r="E2404">
        <v>792</v>
      </c>
    </row>
    <row r="2405" spans="1:5" x14ac:dyDescent="0.25">
      <c r="A2405" t="s">
        <v>307</v>
      </c>
      <c r="B2405" t="s">
        <v>23</v>
      </c>
      <c r="C2405" t="s">
        <v>12</v>
      </c>
      <c r="D2405">
        <v>608</v>
      </c>
      <c r="E2405">
        <v>682</v>
      </c>
    </row>
    <row r="2406" spans="1:5" x14ac:dyDescent="0.25">
      <c r="A2406" t="s">
        <v>307</v>
      </c>
      <c r="B2406" t="s">
        <v>23</v>
      </c>
      <c r="C2406" t="s">
        <v>13</v>
      </c>
      <c r="D2406">
        <v>525</v>
      </c>
      <c r="E2406">
        <v>581</v>
      </c>
    </row>
    <row r="2407" spans="1:5" x14ac:dyDescent="0.25">
      <c r="A2407" t="s">
        <v>307</v>
      </c>
      <c r="B2407" t="s">
        <v>23</v>
      </c>
      <c r="C2407" t="s">
        <v>14</v>
      </c>
      <c r="D2407">
        <v>461</v>
      </c>
      <c r="E2407">
        <v>492</v>
      </c>
    </row>
    <row r="2408" spans="1:5" x14ac:dyDescent="0.25">
      <c r="A2408" t="s">
        <v>307</v>
      </c>
      <c r="B2408" t="s">
        <v>23</v>
      </c>
      <c r="C2408" t="s">
        <v>15</v>
      </c>
      <c r="D2408">
        <v>385</v>
      </c>
      <c r="E2408">
        <v>403</v>
      </c>
    </row>
    <row r="2409" spans="1:5" x14ac:dyDescent="0.25">
      <c r="A2409" t="s">
        <v>307</v>
      </c>
      <c r="B2409" t="s">
        <v>23</v>
      </c>
      <c r="C2409" t="s">
        <v>16</v>
      </c>
      <c r="D2409">
        <v>311</v>
      </c>
      <c r="E2409">
        <v>320</v>
      </c>
    </row>
    <row r="2410" spans="1:5" x14ac:dyDescent="0.25">
      <c r="A2410" t="s">
        <v>307</v>
      </c>
      <c r="B2410" t="s">
        <v>23</v>
      </c>
      <c r="C2410" t="s">
        <v>17</v>
      </c>
      <c r="D2410">
        <v>233</v>
      </c>
      <c r="E2410">
        <v>242</v>
      </c>
    </row>
    <row r="2411" spans="1:5" x14ac:dyDescent="0.25">
      <c r="A2411" t="s">
        <v>307</v>
      </c>
      <c r="B2411" t="s">
        <v>23</v>
      </c>
      <c r="C2411" t="s">
        <v>18</v>
      </c>
      <c r="D2411">
        <v>163</v>
      </c>
      <c r="E2411">
        <v>171</v>
      </c>
    </row>
    <row r="2412" spans="1:5" x14ac:dyDescent="0.25">
      <c r="A2412" t="s">
        <v>307</v>
      </c>
      <c r="B2412" t="s">
        <v>23</v>
      </c>
      <c r="C2412" t="s">
        <v>19</v>
      </c>
      <c r="D2412">
        <v>105</v>
      </c>
      <c r="E2412">
        <v>114</v>
      </c>
    </row>
    <row r="2413" spans="1:5" x14ac:dyDescent="0.25">
      <c r="A2413" t="s">
        <v>307</v>
      </c>
      <c r="B2413" t="s">
        <v>23</v>
      </c>
      <c r="C2413" t="s">
        <v>20</v>
      </c>
      <c r="D2413">
        <v>64</v>
      </c>
      <c r="E2413">
        <v>72</v>
      </c>
    </row>
    <row r="2414" spans="1:5" x14ac:dyDescent="0.25">
      <c r="A2414" t="s">
        <v>307</v>
      </c>
      <c r="B2414" t="s">
        <v>23</v>
      </c>
      <c r="C2414" t="s">
        <v>21</v>
      </c>
      <c r="D2414">
        <v>56</v>
      </c>
      <c r="E2414">
        <v>64</v>
      </c>
    </row>
    <row r="2415" spans="1:5" x14ac:dyDescent="0.25">
      <c r="A2415" t="s">
        <v>307</v>
      </c>
      <c r="B2415" t="s">
        <v>24</v>
      </c>
      <c r="C2415" t="s">
        <v>300</v>
      </c>
      <c r="D2415">
        <v>82</v>
      </c>
      <c r="E2415">
        <v>78</v>
      </c>
    </row>
    <row r="2416" spans="1:5" x14ac:dyDescent="0.25">
      <c r="A2416" t="s">
        <v>307</v>
      </c>
      <c r="B2416" t="s">
        <v>24</v>
      </c>
      <c r="C2416" t="s">
        <v>4</v>
      </c>
      <c r="D2416">
        <v>325</v>
      </c>
      <c r="E2416">
        <v>308</v>
      </c>
    </row>
    <row r="2417" spans="1:5" x14ac:dyDescent="0.25">
      <c r="A2417" t="s">
        <v>307</v>
      </c>
      <c r="B2417" t="s">
        <v>24</v>
      </c>
      <c r="C2417" t="s">
        <v>5</v>
      </c>
      <c r="D2417">
        <v>401</v>
      </c>
      <c r="E2417">
        <v>385</v>
      </c>
    </row>
    <row r="2418" spans="1:5" x14ac:dyDescent="0.25">
      <c r="A2418" t="s">
        <v>307</v>
      </c>
      <c r="B2418" t="s">
        <v>24</v>
      </c>
      <c r="C2418" t="s">
        <v>6</v>
      </c>
      <c r="D2418">
        <v>386</v>
      </c>
      <c r="E2418">
        <v>374</v>
      </c>
    </row>
    <row r="2419" spans="1:5" x14ac:dyDescent="0.25">
      <c r="A2419" t="s">
        <v>307</v>
      </c>
      <c r="B2419" t="s">
        <v>24</v>
      </c>
      <c r="C2419" t="s">
        <v>7</v>
      </c>
      <c r="D2419">
        <v>366</v>
      </c>
      <c r="E2419">
        <v>355</v>
      </c>
    </row>
    <row r="2420" spans="1:5" x14ac:dyDescent="0.25">
      <c r="A2420" t="s">
        <v>307</v>
      </c>
      <c r="B2420" t="s">
        <v>24</v>
      </c>
      <c r="C2420" t="s">
        <v>8</v>
      </c>
      <c r="D2420">
        <v>325</v>
      </c>
      <c r="E2420">
        <v>325</v>
      </c>
    </row>
    <row r="2421" spans="1:5" x14ac:dyDescent="0.25">
      <c r="A2421" t="s">
        <v>307</v>
      </c>
      <c r="B2421" t="s">
        <v>24</v>
      </c>
      <c r="C2421" t="s">
        <v>9</v>
      </c>
      <c r="D2421">
        <v>295</v>
      </c>
      <c r="E2421">
        <v>301</v>
      </c>
    </row>
    <row r="2422" spans="1:5" x14ac:dyDescent="0.25">
      <c r="A2422" t="s">
        <v>307</v>
      </c>
      <c r="B2422" t="s">
        <v>24</v>
      </c>
      <c r="C2422" t="s">
        <v>10</v>
      </c>
      <c r="D2422">
        <v>274</v>
      </c>
      <c r="E2422">
        <v>288</v>
      </c>
    </row>
    <row r="2423" spans="1:5" x14ac:dyDescent="0.25">
      <c r="A2423" t="s">
        <v>307</v>
      </c>
      <c r="B2423" t="s">
        <v>24</v>
      </c>
      <c r="C2423" t="s">
        <v>11</v>
      </c>
      <c r="D2423">
        <v>228</v>
      </c>
      <c r="E2423">
        <v>249</v>
      </c>
    </row>
    <row r="2424" spans="1:5" x14ac:dyDescent="0.25">
      <c r="A2424" t="s">
        <v>307</v>
      </c>
      <c r="B2424" t="s">
        <v>24</v>
      </c>
      <c r="C2424" t="s">
        <v>12</v>
      </c>
      <c r="D2424">
        <v>191</v>
      </c>
      <c r="E2424">
        <v>215</v>
      </c>
    </row>
    <row r="2425" spans="1:5" x14ac:dyDescent="0.25">
      <c r="A2425" t="s">
        <v>307</v>
      </c>
      <c r="B2425" t="s">
        <v>24</v>
      </c>
      <c r="C2425" t="s">
        <v>13</v>
      </c>
      <c r="D2425">
        <v>165</v>
      </c>
      <c r="E2425">
        <v>183</v>
      </c>
    </row>
    <row r="2426" spans="1:5" x14ac:dyDescent="0.25">
      <c r="A2426" t="s">
        <v>307</v>
      </c>
      <c r="B2426" t="s">
        <v>24</v>
      </c>
      <c r="C2426" t="s">
        <v>14</v>
      </c>
      <c r="D2426">
        <v>145</v>
      </c>
      <c r="E2426">
        <v>155</v>
      </c>
    </row>
    <row r="2427" spans="1:5" x14ac:dyDescent="0.25">
      <c r="A2427" t="s">
        <v>307</v>
      </c>
      <c r="B2427" t="s">
        <v>24</v>
      </c>
      <c r="C2427" t="s">
        <v>15</v>
      </c>
      <c r="D2427">
        <v>121</v>
      </c>
      <c r="E2427">
        <v>127</v>
      </c>
    </row>
    <row r="2428" spans="1:5" x14ac:dyDescent="0.25">
      <c r="A2428" t="s">
        <v>307</v>
      </c>
      <c r="B2428" t="s">
        <v>24</v>
      </c>
      <c r="C2428" t="s">
        <v>16</v>
      </c>
      <c r="D2428">
        <v>98</v>
      </c>
      <c r="E2428">
        <v>101</v>
      </c>
    </row>
    <row r="2429" spans="1:5" x14ac:dyDescent="0.25">
      <c r="A2429" t="s">
        <v>307</v>
      </c>
      <c r="B2429" t="s">
        <v>24</v>
      </c>
      <c r="C2429" t="s">
        <v>17</v>
      </c>
      <c r="D2429">
        <v>73</v>
      </c>
      <c r="E2429">
        <v>76</v>
      </c>
    </row>
    <row r="2430" spans="1:5" x14ac:dyDescent="0.25">
      <c r="A2430" t="s">
        <v>307</v>
      </c>
      <c r="B2430" t="s">
        <v>24</v>
      </c>
      <c r="C2430" t="s">
        <v>18</v>
      </c>
      <c r="D2430">
        <v>51</v>
      </c>
      <c r="E2430">
        <v>54</v>
      </c>
    </row>
    <row r="2431" spans="1:5" x14ac:dyDescent="0.25">
      <c r="A2431" t="s">
        <v>307</v>
      </c>
      <c r="B2431" t="s">
        <v>24</v>
      </c>
      <c r="C2431" t="s">
        <v>19</v>
      </c>
      <c r="D2431">
        <v>33</v>
      </c>
      <c r="E2431">
        <v>36</v>
      </c>
    </row>
    <row r="2432" spans="1:5" x14ac:dyDescent="0.25">
      <c r="A2432" t="s">
        <v>307</v>
      </c>
      <c r="B2432" t="s">
        <v>24</v>
      </c>
      <c r="C2432" t="s">
        <v>20</v>
      </c>
      <c r="D2432">
        <v>20</v>
      </c>
      <c r="E2432">
        <v>22</v>
      </c>
    </row>
    <row r="2433" spans="1:5" x14ac:dyDescent="0.25">
      <c r="A2433" t="s">
        <v>307</v>
      </c>
      <c r="B2433" t="s">
        <v>24</v>
      </c>
      <c r="C2433" t="s">
        <v>21</v>
      </c>
      <c r="D2433">
        <v>17</v>
      </c>
      <c r="E2433">
        <v>20</v>
      </c>
    </row>
    <row r="2434" spans="1:5" x14ac:dyDescent="0.25">
      <c r="A2434" t="s">
        <v>307</v>
      </c>
      <c r="B2434" t="s">
        <v>25</v>
      </c>
      <c r="C2434" t="s">
        <v>300</v>
      </c>
      <c r="D2434">
        <v>342</v>
      </c>
      <c r="E2434">
        <v>325</v>
      </c>
    </row>
    <row r="2435" spans="1:5" x14ac:dyDescent="0.25">
      <c r="A2435" t="s">
        <v>307</v>
      </c>
      <c r="B2435" t="s">
        <v>25</v>
      </c>
      <c r="C2435" t="s">
        <v>4</v>
      </c>
      <c r="D2435">
        <v>1351</v>
      </c>
      <c r="E2435">
        <v>1283</v>
      </c>
    </row>
    <row r="2436" spans="1:5" x14ac:dyDescent="0.25">
      <c r="A2436" t="s">
        <v>307</v>
      </c>
      <c r="B2436" t="s">
        <v>25</v>
      </c>
      <c r="C2436" t="s">
        <v>5</v>
      </c>
      <c r="D2436">
        <v>1668</v>
      </c>
      <c r="E2436">
        <v>1604</v>
      </c>
    </row>
    <row r="2437" spans="1:5" x14ac:dyDescent="0.25">
      <c r="A2437" t="s">
        <v>307</v>
      </c>
      <c r="B2437" t="s">
        <v>25</v>
      </c>
      <c r="C2437" t="s">
        <v>6</v>
      </c>
      <c r="D2437">
        <v>1608</v>
      </c>
      <c r="E2437">
        <v>1557</v>
      </c>
    </row>
    <row r="2438" spans="1:5" x14ac:dyDescent="0.25">
      <c r="A2438" t="s">
        <v>307</v>
      </c>
      <c r="B2438" t="s">
        <v>25</v>
      </c>
      <c r="C2438" t="s">
        <v>7</v>
      </c>
      <c r="D2438">
        <v>1522</v>
      </c>
      <c r="E2438">
        <v>1480</v>
      </c>
    </row>
    <row r="2439" spans="1:5" x14ac:dyDescent="0.25">
      <c r="A2439" t="s">
        <v>307</v>
      </c>
      <c r="B2439" t="s">
        <v>25</v>
      </c>
      <c r="C2439" t="s">
        <v>8</v>
      </c>
      <c r="D2439">
        <v>1351</v>
      </c>
      <c r="E2439">
        <v>1354</v>
      </c>
    </row>
    <row r="2440" spans="1:5" x14ac:dyDescent="0.25">
      <c r="A2440" t="s">
        <v>307</v>
      </c>
      <c r="B2440" t="s">
        <v>25</v>
      </c>
      <c r="C2440" t="s">
        <v>9</v>
      </c>
      <c r="D2440">
        <v>1227</v>
      </c>
      <c r="E2440">
        <v>1253</v>
      </c>
    </row>
    <row r="2441" spans="1:5" x14ac:dyDescent="0.25">
      <c r="A2441" t="s">
        <v>307</v>
      </c>
      <c r="B2441" t="s">
        <v>25</v>
      </c>
      <c r="C2441" t="s">
        <v>10</v>
      </c>
      <c r="D2441">
        <v>1113</v>
      </c>
      <c r="E2441">
        <v>1175</v>
      </c>
    </row>
    <row r="2442" spans="1:5" x14ac:dyDescent="0.25">
      <c r="A2442" t="s">
        <v>307</v>
      </c>
      <c r="B2442" t="s">
        <v>25</v>
      </c>
      <c r="C2442" t="s">
        <v>11</v>
      </c>
      <c r="D2442">
        <v>949</v>
      </c>
      <c r="E2442">
        <v>1038</v>
      </c>
    </row>
    <row r="2443" spans="1:5" x14ac:dyDescent="0.25">
      <c r="A2443" t="s">
        <v>307</v>
      </c>
      <c r="B2443" t="s">
        <v>25</v>
      </c>
      <c r="C2443" t="s">
        <v>12</v>
      </c>
      <c r="D2443">
        <v>797</v>
      </c>
      <c r="E2443">
        <v>894</v>
      </c>
    </row>
    <row r="2444" spans="1:5" x14ac:dyDescent="0.25">
      <c r="A2444" t="s">
        <v>307</v>
      </c>
      <c r="B2444" t="s">
        <v>25</v>
      </c>
      <c r="C2444" t="s">
        <v>13</v>
      </c>
      <c r="D2444">
        <v>688</v>
      </c>
      <c r="E2444">
        <v>762</v>
      </c>
    </row>
    <row r="2445" spans="1:5" x14ac:dyDescent="0.25">
      <c r="A2445" t="s">
        <v>307</v>
      </c>
      <c r="B2445" t="s">
        <v>25</v>
      </c>
      <c r="C2445" t="s">
        <v>14</v>
      </c>
      <c r="D2445">
        <v>604</v>
      </c>
      <c r="E2445">
        <v>645</v>
      </c>
    </row>
    <row r="2446" spans="1:5" x14ac:dyDescent="0.25">
      <c r="A2446" t="s">
        <v>307</v>
      </c>
      <c r="B2446" t="s">
        <v>25</v>
      </c>
      <c r="C2446" t="s">
        <v>15</v>
      </c>
      <c r="D2446">
        <v>504</v>
      </c>
      <c r="E2446">
        <v>529</v>
      </c>
    </row>
    <row r="2447" spans="1:5" x14ac:dyDescent="0.25">
      <c r="A2447" t="s">
        <v>307</v>
      </c>
      <c r="B2447" t="s">
        <v>25</v>
      </c>
      <c r="C2447" t="s">
        <v>16</v>
      </c>
      <c r="D2447">
        <v>408</v>
      </c>
      <c r="E2447">
        <v>420</v>
      </c>
    </row>
    <row r="2448" spans="1:5" x14ac:dyDescent="0.25">
      <c r="A2448" t="s">
        <v>307</v>
      </c>
      <c r="B2448" t="s">
        <v>25</v>
      </c>
      <c r="C2448" t="s">
        <v>17</v>
      </c>
      <c r="D2448">
        <v>306</v>
      </c>
      <c r="E2448">
        <v>317</v>
      </c>
    </row>
    <row r="2449" spans="1:5" x14ac:dyDescent="0.25">
      <c r="A2449" t="s">
        <v>307</v>
      </c>
      <c r="B2449" t="s">
        <v>25</v>
      </c>
      <c r="C2449" t="s">
        <v>18</v>
      </c>
      <c r="D2449">
        <v>214</v>
      </c>
      <c r="E2449">
        <v>225</v>
      </c>
    </row>
    <row r="2450" spans="1:5" x14ac:dyDescent="0.25">
      <c r="A2450" t="s">
        <v>307</v>
      </c>
      <c r="B2450" t="s">
        <v>25</v>
      </c>
      <c r="C2450" t="s">
        <v>19</v>
      </c>
      <c r="D2450">
        <v>138</v>
      </c>
      <c r="E2450">
        <v>150</v>
      </c>
    </row>
    <row r="2451" spans="1:5" x14ac:dyDescent="0.25">
      <c r="A2451" t="s">
        <v>307</v>
      </c>
      <c r="B2451" t="s">
        <v>25</v>
      </c>
      <c r="C2451" t="s">
        <v>20</v>
      </c>
      <c r="D2451">
        <v>84</v>
      </c>
      <c r="E2451">
        <v>94</v>
      </c>
    </row>
    <row r="2452" spans="1:5" x14ac:dyDescent="0.25">
      <c r="A2452" t="s">
        <v>307</v>
      </c>
      <c r="B2452" t="s">
        <v>25</v>
      </c>
      <c r="C2452" t="s">
        <v>21</v>
      </c>
      <c r="D2452">
        <v>74</v>
      </c>
      <c r="E2452">
        <v>84</v>
      </c>
    </row>
    <row r="2453" spans="1:5" x14ac:dyDescent="0.25">
      <c r="A2453" t="s">
        <v>307</v>
      </c>
      <c r="B2453" t="s">
        <v>26</v>
      </c>
      <c r="C2453" t="s">
        <v>300</v>
      </c>
      <c r="D2453">
        <v>238</v>
      </c>
      <c r="E2453">
        <v>226</v>
      </c>
    </row>
    <row r="2454" spans="1:5" x14ac:dyDescent="0.25">
      <c r="A2454" t="s">
        <v>307</v>
      </c>
      <c r="B2454" t="s">
        <v>26</v>
      </c>
      <c r="C2454" t="s">
        <v>4</v>
      </c>
      <c r="D2454">
        <v>939</v>
      </c>
      <c r="E2454">
        <v>892</v>
      </c>
    </row>
    <row r="2455" spans="1:5" x14ac:dyDescent="0.25">
      <c r="A2455" t="s">
        <v>307</v>
      </c>
      <c r="B2455" t="s">
        <v>26</v>
      </c>
      <c r="C2455" t="s">
        <v>5</v>
      </c>
      <c r="D2455">
        <v>1159</v>
      </c>
      <c r="E2455">
        <v>1115</v>
      </c>
    </row>
    <row r="2456" spans="1:5" x14ac:dyDescent="0.25">
      <c r="A2456" t="s">
        <v>307</v>
      </c>
      <c r="B2456" t="s">
        <v>26</v>
      </c>
      <c r="C2456" t="s">
        <v>6</v>
      </c>
      <c r="D2456">
        <v>1118</v>
      </c>
      <c r="E2456">
        <v>1083</v>
      </c>
    </row>
    <row r="2457" spans="1:5" x14ac:dyDescent="0.25">
      <c r="A2457" t="s">
        <v>307</v>
      </c>
      <c r="B2457" t="s">
        <v>26</v>
      </c>
      <c r="C2457" t="s">
        <v>7</v>
      </c>
      <c r="D2457">
        <v>1058</v>
      </c>
      <c r="E2457">
        <v>1029</v>
      </c>
    </row>
    <row r="2458" spans="1:5" x14ac:dyDescent="0.25">
      <c r="A2458" t="s">
        <v>307</v>
      </c>
      <c r="B2458" t="s">
        <v>26</v>
      </c>
      <c r="C2458" t="s">
        <v>8</v>
      </c>
      <c r="D2458">
        <v>939</v>
      </c>
      <c r="E2458">
        <v>941</v>
      </c>
    </row>
    <row r="2459" spans="1:5" x14ac:dyDescent="0.25">
      <c r="A2459" t="s">
        <v>307</v>
      </c>
      <c r="B2459" t="s">
        <v>26</v>
      </c>
      <c r="C2459" t="s">
        <v>9</v>
      </c>
      <c r="D2459">
        <v>853</v>
      </c>
      <c r="E2459">
        <v>871</v>
      </c>
    </row>
    <row r="2460" spans="1:5" x14ac:dyDescent="0.25">
      <c r="A2460" t="s">
        <v>307</v>
      </c>
      <c r="B2460" t="s">
        <v>26</v>
      </c>
      <c r="C2460" t="s">
        <v>10</v>
      </c>
      <c r="D2460">
        <v>777</v>
      </c>
      <c r="E2460">
        <v>821</v>
      </c>
    </row>
    <row r="2461" spans="1:5" x14ac:dyDescent="0.25">
      <c r="A2461" t="s">
        <v>307</v>
      </c>
      <c r="B2461" t="s">
        <v>26</v>
      </c>
      <c r="C2461" t="s">
        <v>11</v>
      </c>
      <c r="D2461">
        <v>659</v>
      </c>
      <c r="E2461">
        <v>722</v>
      </c>
    </row>
    <row r="2462" spans="1:5" x14ac:dyDescent="0.25">
      <c r="A2462" t="s">
        <v>307</v>
      </c>
      <c r="B2462" t="s">
        <v>26</v>
      </c>
      <c r="C2462" t="s">
        <v>12</v>
      </c>
      <c r="D2462">
        <v>554</v>
      </c>
      <c r="E2462">
        <v>621</v>
      </c>
    </row>
    <row r="2463" spans="1:5" x14ac:dyDescent="0.25">
      <c r="A2463" t="s">
        <v>307</v>
      </c>
      <c r="B2463" t="s">
        <v>26</v>
      </c>
      <c r="C2463" t="s">
        <v>13</v>
      </c>
      <c r="D2463">
        <v>478</v>
      </c>
      <c r="E2463">
        <v>529</v>
      </c>
    </row>
    <row r="2464" spans="1:5" x14ac:dyDescent="0.25">
      <c r="A2464" t="s">
        <v>307</v>
      </c>
      <c r="B2464" t="s">
        <v>26</v>
      </c>
      <c r="C2464" t="s">
        <v>14</v>
      </c>
      <c r="D2464">
        <v>420</v>
      </c>
      <c r="E2464">
        <v>448</v>
      </c>
    </row>
    <row r="2465" spans="1:5" x14ac:dyDescent="0.25">
      <c r="A2465" t="s">
        <v>307</v>
      </c>
      <c r="B2465" t="s">
        <v>26</v>
      </c>
      <c r="C2465" t="s">
        <v>15</v>
      </c>
      <c r="D2465">
        <v>350</v>
      </c>
      <c r="E2465">
        <v>367</v>
      </c>
    </row>
    <row r="2466" spans="1:5" x14ac:dyDescent="0.25">
      <c r="A2466" t="s">
        <v>307</v>
      </c>
      <c r="B2466" t="s">
        <v>26</v>
      </c>
      <c r="C2466" t="s">
        <v>16</v>
      </c>
      <c r="D2466">
        <v>284</v>
      </c>
      <c r="E2466">
        <v>292</v>
      </c>
    </row>
    <row r="2467" spans="1:5" x14ac:dyDescent="0.25">
      <c r="A2467" t="s">
        <v>307</v>
      </c>
      <c r="B2467" t="s">
        <v>26</v>
      </c>
      <c r="C2467" t="s">
        <v>17</v>
      </c>
      <c r="D2467">
        <v>213</v>
      </c>
      <c r="E2467">
        <v>220</v>
      </c>
    </row>
    <row r="2468" spans="1:5" x14ac:dyDescent="0.25">
      <c r="A2468" t="s">
        <v>307</v>
      </c>
      <c r="B2468" t="s">
        <v>26</v>
      </c>
      <c r="C2468" t="s">
        <v>18</v>
      </c>
      <c r="D2468">
        <v>148</v>
      </c>
      <c r="E2468">
        <v>156</v>
      </c>
    </row>
    <row r="2469" spans="1:5" x14ac:dyDescent="0.25">
      <c r="A2469" t="s">
        <v>307</v>
      </c>
      <c r="B2469" t="s">
        <v>26</v>
      </c>
      <c r="C2469" t="s">
        <v>19</v>
      </c>
      <c r="D2469">
        <v>96</v>
      </c>
      <c r="E2469">
        <v>104</v>
      </c>
    </row>
    <row r="2470" spans="1:5" x14ac:dyDescent="0.25">
      <c r="A2470" t="s">
        <v>307</v>
      </c>
      <c r="B2470" t="s">
        <v>26</v>
      </c>
      <c r="C2470" t="s">
        <v>20</v>
      </c>
      <c r="D2470">
        <v>58</v>
      </c>
      <c r="E2470">
        <v>65</v>
      </c>
    </row>
    <row r="2471" spans="1:5" x14ac:dyDescent="0.25">
      <c r="A2471" t="s">
        <v>307</v>
      </c>
      <c r="B2471" t="s">
        <v>26</v>
      </c>
      <c r="C2471" t="s">
        <v>21</v>
      </c>
      <c r="D2471">
        <v>51</v>
      </c>
      <c r="E2471">
        <v>59</v>
      </c>
    </row>
    <row r="2472" spans="1:5" x14ac:dyDescent="0.25">
      <c r="A2472" t="s">
        <v>307</v>
      </c>
      <c r="B2472" t="s">
        <v>27</v>
      </c>
      <c r="C2472" t="s">
        <v>300</v>
      </c>
      <c r="D2472">
        <v>308</v>
      </c>
      <c r="E2472">
        <v>293</v>
      </c>
    </row>
    <row r="2473" spans="1:5" x14ac:dyDescent="0.25">
      <c r="A2473" t="s">
        <v>307</v>
      </c>
      <c r="B2473" t="s">
        <v>27</v>
      </c>
      <c r="C2473" t="s">
        <v>4</v>
      </c>
      <c r="D2473">
        <v>1216</v>
      </c>
      <c r="E2473">
        <v>1154</v>
      </c>
    </row>
    <row r="2474" spans="1:5" x14ac:dyDescent="0.25">
      <c r="A2474" t="s">
        <v>307</v>
      </c>
      <c r="B2474" t="s">
        <v>27</v>
      </c>
      <c r="C2474" t="s">
        <v>5</v>
      </c>
      <c r="D2474">
        <v>1501</v>
      </c>
      <c r="E2474">
        <v>1444</v>
      </c>
    </row>
    <row r="2475" spans="1:5" x14ac:dyDescent="0.25">
      <c r="A2475" t="s">
        <v>307</v>
      </c>
      <c r="B2475" t="s">
        <v>27</v>
      </c>
      <c r="C2475" t="s">
        <v>6</v>
      </c>
      <c r="D2475">
        <v>1447</v>
      </c>
      <c r="E2475">
        <v>1401</v>
      </c>
    </row>
    <row r="2476" spans="1:5" x14ac:dyDescent="0.25">
      <c r="A2476" t="s">
        <v>307</v>
      </c>
      <c r="B2476" t="s">
        <v>27</v>
      </c>
      <c r="C2476" t="s">
        <v>7</v>
      </c>
      <c r="D2476">
        <v>1369</v>
      </c>
      <c r="E2476">
        <v>1332</v>
      </c>
    </row>
    <row r="2477" spans="1:5" x14ac:dyDescent="0.25">
      <c r="A2477" t="s">
        <v>307</v>
      </c>
      <c r="B2477" t="s">
        <v>27</v>
      </c>
      <c r="C2477" t="s">
        <v>8</v>
      </c>
      <c r="D2477">
        <v>1216</v>
      </c>
      <c r="E2477">
        <v>1218</v>
      </c>
    </row>
    <row r="2478" spans="1:5" x14ac:dyDescent="0.25">
      <c r="A2478" t="s">
        <v>307</v>
      </c>
      <c r="B2478" t="s">
        <v>27</v>
      </c>
      <c r="C2478" t="s">
        <v>9</v>
      </c>
      <c r="D2478">
        <v>1104</v>
      </c>
      <c r="E2478">
        <v>1128</v>
      </c>
    </row>
    <row r="2479" spans="1:5" x14ac:dyDescent="0.25">
      <c r="A2479" t="s">
        <v>307</v>
      </c>
      <c r="B2479" t="s">
        <v>27</v>
      </c>
      <c r="C2479" t="s">
        <v>10</v>
      </c>
      <c r="D2479">
        <v>1005</v>
      </c>
      <c r="E2479">
        <v>1059</v>
      </c>
    </row>
    <row r="2480" spans="1:5" x14ac:dyDescent="0.25">
      <c r="A2480" t="s">
        <v>307</v>
      </c>
      <c r="B2480" t="s">
        <v>27</v>
      </c>
      <c r="C2480" t="s">
        <v>11</v>
      </c>
      <c r="D2480">
        <v>854</v>
      </c>
      <c r="E2480">
        <v>934</v>
      </c>
    </row>
    <row r="2481" spans="1:5" x14ac:dyDescent="0.25">
      <c r="A2481" t="s">
        <v>307</v>
      </c>
      <c r="B2481" t="s">
        <v>27</v>
      </c>
      <c r="C2481" t="s">
        <v>12</v>
      </c>
      <c r="D2481">
        <v>717</v>
      </c>
      <c r="E2481">
        <v>804</v>
      </c>
    </row>
    <row r="2482" spans="1:5" x14ac:dyDescent="0.25">
      <c r="A2482" t="s">
        <v>307</v>
      </c>
      <c r="B2482" t="s">
        <v>27</v>
      </c>
      <c r="C2482" t="s">
        <v>13</v>
      </c>
      <c r="D2482">
        <v>620</v>
      </c>
      <c r="E2482">
        <v>685</v>
      </c>
    </row>
    <row r="2483" spans="1:5" x14ac:dyDescent="0.25">
      <c r="A2483" t="s">
        <v>307</v>
      </c>
      <c r="B2483" t="s">
        <v>27</v>
      </c>
      <c r="C2483" t="s">
        <v>14</v>
      </c>
      <c r="D2483">
        <v>544</v>
      </c>
      <c r="E2483">
        <v>580</v>
      </c>
    </row>
    <row r="2484" spans="1:5" x14ac:dyDescent="0.25">
      <c r="A2484" t="s">
        <v>307</v>
      </c>
      <c r="B2484" t="s">
        <v>27</v>
      </c>
      <c r="C2484" t="s">
        <v>15</v>
      </c>
      <c r="D2484">
        <v>454</v>
      </c>
      <c r="E2484">
        <v>476</v>
      </c>
    </row>
    <row r="2485" spans="1:5" x14ac:dyDescent="0.25">
      <c r="A2485" t="s">
        <v>307</v>
      </c>
      <c r="B2485" t="s">
        <v>27</v>
      </c>
      <c r="C2485" t="s">
        <v>16</v>
      </c>
      <c r="D2485">
        <v>367</v>
      </c>
      <c r="E2485">
        <v>378</v>
      </c>
    </row>
    <row r="2486" spans="1:5" x14ac:dyDescent="0.25">
      <c r="A2486" t="s">
        <v>307</v>
      </c>
      <c r="B2486" t="s">
        <v>27</v>
      </c>
      <c r="C2486" t="s">
        <v>17</v>
      </c>
      <c r="D2486">
        <v>275</v>
      </c>
      <c r="E2486">
        <v>286</v>
      </c>
    </row>
    <row r="2487" spans="1:5" x14ac:dyDescent="0.25">
      <c r="A2487" t="s">
        <v>307</v>
      </c>
      <c r="B2487" t="s">
        <v>27</v>
      </c>
      <c r="C2487" t="s">
        <v>18</v>
      </c>
      <c r="D2487">
        <v>192</v>
      </c>
      <c r="E2487">
        <v>202</v>
      </c>
    </row>
    <row r="2488" spans="1:5" x14ac:dyDescent="0.25">
      <c r="A2488" t="s">
        <v>307</v>
      </c>
      <c r="B2488" t="s">
        <v>27</v>
      </c>
      <c r="C2488" t="s">
        <v>19</v>
      </c>
      <c r="D2488">
        <v>124</v>
      </c>
      <c r="E2488">
        <v>135</v>
      </c>
    </row>
    <row r="2489" spans="1:5" x14ac:dyDescent="0.25">
      <c r="A2489" t="s">
        <v>307</v>
      </c>
      <c r="B2489" t="s">
        <v>27</v>
      </c>
      <c r="C2489" t="s">
        <v>20</v>
      </c>
      <c r="D2489">
        <v>75</v>
      </c>
      <c r="E2489">
        <v>85</v>
      </c>
    </row>
    <row r="2490" spans="1:5" x14ac:dyDescent="0.25">
      <c r="A2490" t="s">
        <v>307</v>
      </c>
      <c r="B2490" t="s">
        <v>27</v>
      </c>
      <c r="C2490" t="s">
        <v>21</v>
      </c>
      <c r="D2490">
        <v>66</v>
      </c>
      <c r="E2490">
        <v>76</v>
      </c>
    </row>
    <row r="2491" spans="1:5" x14ac:dyDescent="0.25">
      <c r="A2491" t="s">
        <v>307</v>
      </c>
      <c r="B2491" t="s">
        <v>28</v>
      </c>
      <c r="C2491" t="s">
        <v>300</v>
      </c>
      <c r="D2491">
        <v>109</v>
      </c>
      <c r="E2491">
        <v>104</v>
      </c>
    </row>
    <row r="2492" spans="1:5" x14ac:dyDescent="0.25">
      <c r="A2492" t="s">
        <v>307</v>
      </c>
      <c r="B2492" t="s">
        <v>28</v>
      </c>
      <c r="C2492" t="s">
        <v>4</v>
      </c>
      <c r="D2492">
        <v>432</v>
      </c>
      <c r="E2492">
        <v>410</v>
      </c>
    </row>
    <row r="2493" spans="1:5" x14ac:dyDescent="0.25">
      <c r="A2493" t="s">
        <v>307</v>
      </c>
      <c r="B2493" t="s">
        <v>28</v>
      </c>
      <c r="C2493" t="s">
        <v>5</v>
      </c>
      <c r="D2493">
        <v>533</v>
      </c>
      <c r="E2493">
        <v>513</v>
      </c>
    </row>
    <row r="2494" spans="1:5" x14ac:dyDescent="0.25">
      <c r="A2494" t="s">
        <v>307</v>
      </c>
      <c r="B2494" t="s">
        <v>28</v>
      </c>
      <c r="C2494" t="s">
        <v>6</v>
      </c>
      <c r="D2494">
        <v>514</v>
      </c>
      <c r="E2494">
        <v>498</v>
      </c>
    </row>
    <row r="2495" spans="1:5" x14ac:dyDescent="0.25">
      <c r="A2495" t="s">
        <v>307</v>
      </c>
      <c r="B2495" t="s">
        <v>28</v>
      </c>
      <c r="C2495" t="s">
        <v>7</v>
      </c>
      <c r="D2495">
        <v>487</v>
      </c>
      <c r="E2495">
        <v>473</v>
      </c>
    </row>
    <row r="2496" spans="1:5" x14ac:dyDescent="0.25">
      <c r="A2496" t="s">
        <v>307</v>
      </c>
      <c r="B2496" t="s">
        <v>28</v>
      </c>
      <c r="C2496" t="s">
        <v>8</v>
      </c>
      <c r="D2496">
        <v>432</v>
      </c>
      <c r="E2496">
        <v>433</v>
      </c>
    </row>
    <row r="2497" spans="1:5" x14ac:dyDescent="0.25">
      <c r="A2497" t="s">
        <v>307</v>
      </c>
      <c r="B2497" t="s">
        <v>28</v>
      </c>
      <c r="C2497" t="s">
        <v>9</v>
      </c>
      <c r="D2497">
        <v>392</v>
      </c>
      <c r="E2497">
        <v>401</v>
      </c>
    </row>
    <row r="2498" spans="1:5" x14ac:dyDescent="0.25">
      <c r="A2498" t="s">
        <v>307</v>
      </c>
      <c r="B2498" t="s">
        <v>28</v>
      </c>
      <c r="C2498" t="s">
        <v>10</v>
      </c>
      <c r="D2498">
        <v>363</v>
      </c>
      <c r="E2498">
        <v>381</v>
      </c>
    </row>
    <row r="2499" spans="1:5" x14ac:dyDescent="0.25">
      <c r="A2499" t="s">
        <v>307</v>
      </c>
      <c r="B2499" t="s">
        <v>28</v>
      </c>
      <c r="C2499" t="s">
        <v>11</v>
      </c>
      <c r="D2499">
        <v>303</v>
      </c>
      <c r="E2499">
        <v>332</v>
      </c>
    </row>
    <row r="2500" spans="1:5" x14ac:dyDescent="0.25">
      <c r="A2500" t="s">
        <v>307</v>
      </c>
      <c r="B2500" t="s">
        <v>28</v>
      </c>
      <c r="C2500" t="s">
        <v>12</v>
      </c>
      <c r="D2500">
        <v>255</v>
      </c>
      <c r="E2500">
        <v>286</v>
      </c>
    </row>
    <row r="2501" spans="1:5" x14ac:dyDescent="0.25">
      <c r="A2501" t="s">
        <v>307</v>
      </c>
      <c r="B2501" t="s">
        <v>28</v>
      </c>
      <c r="C2501" t="s">
        <v>13</v>
      </c>
      <c r="D2501">
        <v>220</v>
      </c>
      <c r="E2501">
        <v>243</v>
      </c>
    </row>
    <row r="2502" spans="1:5" x14ac:dyDescent="0.25">
      <c r="A2502" t="s">
        <v>307</v>
      </c>
      <c r="B2502" t="s">
        <v>28</v>
      </c>
      <c r="C2502" t="s">
        <v>14</v>
      </c>
      <c r="D2502">
        <v>193</v>
      </c>
      <c r="E2502">
        <v>206</v>
      </c>
    </row>
    <row r="2503" spans="1:5" x14ac:dyDescent="0.25">
      <c r="A2503" t="s">
        <v>307</v>
      </c>
      <c r="B2503" t="s">
        <v>28</v>
      </c>
      <c r="C2503" t="s">
        <v>15</v>
      </c>
      <c r="D2503">
        <v>161</v>
      </c>
      <c r="E2503">
        <v>169</v>
      </c>
    </row>
    <row r="2504" spans="1:5" x14ac:dyDescent="0.25">
      <c r="A2504" t="s">
        <v>307</v>
      </c>
      <c r="B2504" t="s">
        <v>28</v>
      </c>
      <c r="C2504" t="s">
        <v>16</v>
      </c>
      <c r="D2504">
        <v>130</v>
      </c>
      <c r="E2504">
        <v>134</v>
      </c>
    </row>
    <row r="2505" spans="1:5" x14ac:dyDescent="0.25">
      <c r="A2505" t="s">
        <v>307</v>
      </c>
      <c r="B2505" t="s">
        <v>28</v>
      </c>
      <c r="C2505" t="s">
        <v>17</v>
      </c>
      <c r="D2505">
        <v>98</v>
      </c>
      <c r="E2505">
        <v>101</v>
      </c>
    </row>
    <row r="2506" spans="1:5" x14ac:dyDescent="0.25">
      <c r="A2506" t="s">
        <v>307</v>
      </c>
      <c r="B2506" t="s">
        <v>28</v>
      </c>
      <c r="C2506" t="s">
        <v>18</v>
      </c>
      <c r="D2506">
        <v>68</v>
      </c>
      <c r="E2506">
        <v>72</v>
      </c>
    </row>
    <row r="2507" spans="1:5" x14ac:dyDescent="0.25">
      <c r="A2507" t="s">
        <v>307</v>
      </c>
      <c r="B2507" t="s">
        <v>28</v>
      </c>
      <c r="C2507" t="s">
        <v>19</v>
      </c>
      <c r="D2507">
        <v>44</v>
      </c>
      <c r="E2507">
        <v>48</v>
      </c>
    </row>
    <row r="2508" spans="1:5" x14ac:dyDescent="0.25">
      <c r="A2508" t="s">
        <v>307</v>
      </c>
      <c r="B2508" t="s">
        <v>28</v>
      </c>
      <c r="C2508" t="s">
        <v>20</v>
      </c>
      <c r="D2508">
        <v>26</v>
      </c>
      <c r="E2508">
        <v>30</v>
      </c>
    </row>
    <row r="2509" spans="1:5" x14ac:dyDescent="0.25">
      <c r="A2509" t="s">
        <v>307</v>
      </c>
      <c r="B2509" t="s">
        <v>28</v>
      </c>
      <c r="C2509" t="s">
        <v>21</v>
      </c>
      <c r="D2509">
        <v>23</v>
      </c>
      <c r="E2509">
        <v>27</v>
      </c>
    </row>
    <row r="2510" spans="1:5" x14ac:dyDescent="0.25">
      <c r="A2510" t="s">
        <v>307</v>
      </c>
      <c r="B2510" t="s">
        <v>29</v>
      </c>
      <c r="C2510" t="s">
        <v>300</v>
      </c>
      <c r="D2510">
        <v>310</v>
      </c>
      <c r="E2510">
        <v>295</v>
      </c>
    </row>
    <row r="2511" spans="1:5" x14ac:dyDescent="0.25">
      <c r="A2511" t="s">
        <v>307</v>
      </c>
      <c r="B2511" t="s">
        <v>29</v>
      </c>
      <c r="C2511" t="s">
        <v>4</v>
      </c>
      <c r="D2511">
        <v>1224</v>
      </c>
      <c r="E2511">
        <v>1162</v>
      </c>
    </row>
    <row r="2512" spans="1:5" x14ac:dyDescent="0.25">
      <c r="A2512" t="s">
        <v>307</v>
      </c>
      <c r="B2512" t="s">
        <v>29</v>
      </c>
      <c r="C2512" t="s">
        <v>5</v>
      </c>
      <c r="D2512">
        <v>1511</v>
      </c>
      <c r="E2512">
        <v>1454</v>
      </c>
    </row>
    <row r="2513" spans="1:5" x14ac:dyDescent="0.25">
      <c r="A2513" t="s">
        <v>307</v>
      </c>
      <c r="B2513" t="s">
        <v>29</v>
      </c>
      <c r="C2513" t="s">
        <v>6</v>
      </c>
      <c r="D2513">
        <v>1456</v>
      </c>
      <c r="E2513">
        <v>1411</v>
      </c>
    </row>
    <row r="2514" spans="1:5" x14ac:dyDescent="0.25">
      <c r="A2514" t="s">
        <v>307</v>
      </c>
      <c r="B2514" t="s">
        <v>29</v>
      </c>
      <c r="C2514" t="s">
        <v>7</v>
      </c>
      <c r="D2514">
        <v>1378</v>
      </c>
      <c r="E2514">
        <v>1341</v>
      </c>
    </row>
    <row r="2515" spans="1:5" x14ac:dyDescent="0.25">
      <c r="A2515" t="s">
        <v>307</v>
      </c>
      <c r="B2515" t="s">
        <v>29</v>
      </c>
      <c r="C2515" t="s">
        <v>8</v>
      </c>
      <c r="D2515">
        <v>1224</v>
      </c>
      <c r="E2515">
        <v>1227</v>
      </c>
    </row>
    <row r="2516" spans="1:5" x14ac:dyDescent="0.25">
      <c r="A2516" t="s">
        <v>307</v>
      </c>
      <c r="B2516" t="s">
        <v>29</v>
      </c>
      <c r="C2516" t="s">
        <v>9</v>
      </c>
      <c r="D2516">
        <v>1112</v>
      </c>
      <c r="E2516">
        <v>1135</v>
      </c>
    </row>
    <row r="2517" spans="1:5" x14ac:dyDescent="0.25">
      <c r="A2517" t="s">
        <v>307</v>
      </c>
      <c r="B2517" t="s">
        <v>29</v>
      </c>
      <c r="C2517" t="s">
        <v>10</v>
      </c>
      <c r="D2517">
        <v>1009</v>
      </c>
      <c r="E2517">
        <v>1068</v>
      </c>
    </row>
    <row r="2518" spans="1:5" x14ac:dyDescent="0.25">
      <c r="A2518" t="s">
        <v>307</v>
      </c>
      <c r="B2518" t="s">
        <v>29</v>
      </c>
      <c r="C2518" t="s">
        <v>11</v>
      </c>
      <c r="D2518">
        <v>860</v>
      </c>
      <c r="E2518">
        <v>940</v>
      </c>
    </row>
    <row r="2519" spans="1:5" x14ac:dyDescent="0.25">
      <c r="A2519" t="s">
        <v>307</v>
      </c>
      <c r="B2519" t="s">
        <v>29</v>
      </c>
      <c r="C2519" t="s">
        <v>12</v>
      </c>
      <c r="D2519">
        <v>722</v>
      </c>
      <c r="E2519">
        <v>810</v>
      </c>
    </row>
    <row r="2520" spans="1:5" x14ac:dyDescent="0.25">
      <c r="A2520" t="s">
        <v>307</v>
      </c>
      <c r="B2520" t="s">
        <v>29</v>
      </c>
      <c r="C2520" t="s">
        <v>13</v>
      </c>
      <c r="D2520">
        <v>624</v>
      </c>
      <c r="E2520">
        <v>690</v>
      </c>
    </row>
    <row r="2521" spans="1:5" x14ac:dyDescent="0.25">
      <c r="A2521" t="s">
        <v>307</v>
      </c>
      <c r="B2521" t="s">
        <v>29</v>
      </c>
      <c r="C2521" t="s">
        <v>14</v>
      </c>
      <c r="D2521">
        <v>547</v>
      </c>
      <c r="E2521">
        <v>584</v>
      </c>
    </row>
    <row r="2522" spans="1:5" x14ac:dyDescent="0.25">
      <c r="A2522" t="s">
        <v>307</v>
      </c>
      <c r="B2522" t="s">
        <v>29</v>
      </c>
      <c r="C2522" t="s">
        <v>15</v>
      </c>
      <c r="D2522">
        <v>457</v>
      </c>
      <c r="E2522">
        <v>479</v>
      </c>
    </row>
    <row r="2523" spans="1:5" x14ac:dyDescent="0.25">
      <c r="A2523" t="s">
        <v>307</v>
      </c>
      <c r="B2523" t="s">
        <v>29</v>
      </c>
      <c r="C2523" t="s">
        <v>16</v>
      </c>
      <c r="D2523">
        <v>370</v>
      </c>
      <c r="E2523">
        <v>381</v>
      </c>
    </row>
    <row r="2524" spans="1:5" x14ac:dyDescent="0.25">
      <c r="A2524" t="s">
        <v>307</v>
      </c>
      <c r="B2524" t="s">
        <v>29</v>
      </c>
      <c r="C2524" t="s">
        <v>17</v>
      </c>
      <c r="D2524">
        <v>277</v>
      </c>
      <c r="E2524">
        <v>287</v>
      </c>
    </row>
    <row r="2525" spans="1:5" x14ac:dyDescent="0.25">
      <c r="A2525" t="s">
        <v>307</v>
      </c>
      <c r="B2525" t="s">
        <v>29</v>
      </c>
      <c r="C2525" t="s">
        <v>18</v>
      </c>
      <c r="D2525">
        <v>194</v>
      </c>
      <c r="E2525">
        <v>203</v>
      </c>
    </row>
    <row r="2526" spans="1:5" x14ac:dyDescent="0.25">
      <c r="A2526" t="s">
        <v>307</v>
      </c>
      <c r="B2526" t="s">
        <v>29</v>
      </c>
      <c r="C2526" t="s">
        <v>19</v>
      </c>
      <c r="D2526">
        <v>125</v>
      </c>
      <c r="E2526">
        <v>135</v>
      </c>
    </row>
    <row r="2527" spans="1:5" x14ac:dyDescent="0.25">
      <c r="A2527" t="s">
        <v>307</v>
      </c>
      <c r="B2527" t="s">
        <v>29</v>
      </c>
      <c r="C2527" t="s">
        <v>20</v>
      </c>
      <c r="D2527">
        <v>76</v>
      </c>
      <c r="E2527">
        <v>85</v>
      </c>
    </row>
    <row r="2528" spans="1:5" x14ac:dyDescent="0.25">
      <c r="A2528" t="s">
        <v>307</v>
      </c>
      <c r="B2528" t="s">
        <v>29</v>
      </c>
      <c r="C2528" t="s">
        <v>21</v>
      </c>
      <c r="D2528">
        <v>67</v>
      </c>
      <c r="E2528">
        <v>76</v>
      </c>
    </row>
    <row r="2529" spans="1:5" x14ac:dyDescent="0.25">
      <c r="A2529" t="s">
        <v>307</v>
      </c>
      <c r="B2529" t="s">
        <v>30</v>
      </c>
      <c r="C2529" t="s">
        <v>300</v>
      </c>
      <c r="D2529">
        <v>399</v>
      </c>
      <c r="E2529">
        <v>380</v>
      </c>
    </row>
    <row r="2530" spans="1:5" x14ac:dyDescent="0.25">
      <c r="A2530" t="s">
        <v>307</v>
      </c>
      <c r="B2530" t="s">
        <v>30</v>
      </c>
      <c r="C2530" t="s">
        <v>4</v>
      </c>
      <c r="D2530">
        <v>1577</v>
      </c>
      <c r="E2530">
        <v>1497</v>
      </c>
    </row>
    <row r="2531" spans="1:5" x14ac:dyDescent="0.25">
      <c r="A2531" t="s">
        <v>307</v>
      </c>
      <c r="B2531" t="s">
        <v>30</v>
      </c>
      <c r="C2531" t="s">
        <v>5</v>
      </c>
      <c r="D2531">
        <v>1946</v>
      </c>
      <c r="E2531">
        <v>1872</v>
      </c>
    </row>
    <row r="2532" spans="1:5" x14ac:dyDescent="0.25">
      <c r="A2532" t="s">
        <v>307</v>
      </c>
      <c r="B2532" t="s">
        <v>30</v>
      </c>
      <c r="C2532" t="s">
        <v>6</v>
      </c>
      <c r="D2532">
        <v>1876</v>
      </c>
      <c r="E2532">
        <v>1817</v>
      </c>
    </row>
    <row r="2533" spans="1:5" x14ac:dyDescent="0.25">
      <c r="A2533" t="s">
        <v>307</v>
      </c>
      <c r="B2533" t="s">
        <v>30</v>
      </c>
      <c r="C2533" t="s">
        <v>7</v>
      </c>
      <c r="D2533">
        <v>1775</v>
      </c>
      <c r="E2533">
        <v>1727</v>
      </c>
    </row>
    <row r="2534" spans="1:5" x14ac:dyDescent="0.25">
      <c r="A2534" t="s">
        <v>307</v>
      </c>
      <c r="B2534" t="s">
        <v>30</v>
      </c>
      <c r="C2534" t="s">
        <v>8</v>
      </c>
      <c r="D2534">
        <v>1577</v>
      </c>
      <c r="E2534">
        <v>1580</v>
      </c>
    </row>
    <row r="2535" spans="1:5" x14ac:dyDescent="0.25">
      <c r="A2535" t="s">
        <v>307</v>
      </c>
      <c r="B2535" t="s">
        <v>30</v>
      </c>
      <c r="C2535" t="s">
        <v>9</v>
      </c>
      <c r="D2535">
        <v>1432</v>
      </c>
      <c r="E2535">
        <v>1462</v>
      </c>
    </row>
    <row r="2536" spans="1:5" x14ac:dyDescent="0.25">
      <c r="A2536" t="s">
        <v>307</v>
      </c>
      <c r="B2536" t="s">
        <v>30</v>
      </c>
      <c r="C2536" t="s">
        <v>10</v>
      </c>
      <c r="D2536">
        <v>1298</v>
      </c>
      <c r="E2536">
        <v>1368</v>
      </c>
    </row>
    <row r="2537" spans="1:5" x14ac:dyDescent="0.25">
      <c r="A2537" t="s">
        <v>307</v>
      </c>
      <c r="B2537" t="s">
        <v>30</v>
      </c>
      <c r="C2537" t="s">
        <v>11</v>
      </c>
      <c r="D2537">
        <v>1107</v>
      </c>
      <c r="E2537">
        <v>1211</v>
      </c>
    </row>
    <row r="2538" spans="1:5" x14ac:dyDescent="0.25">
      <c r="A2538" t="s">
        <v>307</v>
      </c>
      <c r="B2538" t="s">
        <v>30</v>
      </c>
      <c r="C2538" t="s">
        <v>12</v>
      </c>
      <c r="D2538">
        <v>929</v>
      </c>
      <c r="E2538">
        <v>1043</v>
      </c>
    </row>
    <row r="2539" spans="1:5" x14ac:dyDescent="0.25">
      <c r="A2539" t="s">
        <v>307</v>
      </c>
      <c r="B2539" t="s">
        <v>30</v>
      </c>
      <c r="C2539" t="s">
        <v>13</v>
      </c>
      <c r="D2539">
        <v>803</v>
      </c>
      <c r="E2539">
        <v>889</v>
      </c>
    </row>
    <row r="2540" spans="1:5" x14ac:dyDescent="0.25">
      <c r="A2540" t="s">
        <v>307</v>
      </c>
      <c r="B2540" t="s">
        <v>30</v>
      </c>
      <c r="C2540" t="s">
        <v>14</v>
      </c>
      <c r="D2540">
        <v>705</v>
      </c>
      <c r="E2540">
        <v>753</v>
      </c>
    </row>
    <row r="2541" spans="1:5" x14ac:dyDescent="0.25">
      <c r="A2541" t="s">
        <v>307</v>
      </c>
      <c r="B2541" t="s">
        <v>30</v>
      </c>
      <c r="C2541" t="s">
        <v>15</v>
      </c>
      <c r="D2541">
        <v>588</v>
      </c>
      <c r="E2541">
        <v>617</v>
      </c>
    </row>
    <row r="2542" spans="1:5" x14ac:dyDescent="0.25">
      <c r="A2542" t="s">
        <v>307</v>
      </c>
      <c r="B2542" t="s">
        <v>30</v>
      </c>
      <c r="C2542" t="s">
        <v>16</v>
      </c>
      <c r="D2542">
        <v>476</v>
      </c>
      <c r="E2542">
        <v>490</v>
      </c>
    </row>
    <row r="2543" spans="1:5" x14ac:dyDescent="0.25">
      <c r="A2543" t="s">
        <v>307</v>
      </c>
      <c r="B2543" t="s">
        <v>30</v>
      </c>
      <c r="C2543" t="s">
        <v>17</v>
      </c>
      <c r="D2543">
        <v>357</v>
      </c>
      <c r="E2543">
        <v>370</v>
      </c>
    </row>
    <row r="2544" spans="1:5" x14ac:dyDescent="0.25">
      <c r="A2544" t="s">
        <v>307</v>
      </c>
      <c r="B2544" t="s">
        <v>30</v>
      </c>
      <c r="C2544" t="s">
        <v>18</v>
      </c>
      <c r="D2544">
        <v>250</v>
      </c>
      <c r="E2544">
        <v>262</v>
      </c>
    </row>
    <row r="2545" spans="1:5" x14ac:dyDescent="0.25">
      <c r="A2545" t="s">
        <v>307</v>
      </c>
      <c r="B2545" t="s">
        <v>30</v>
      </c>
      <c r="C2545" t="s">
        <v>19</v>
      </c>
      <c r="D2545">
        <v>161</v>
      </c>
      <c r="E2545">
        <v>175</v>
      </c>
    </row>
    <row r="2546" spans="1:5" x14ac:dyDescent="0.25">
      <c r="A2546" t="s">
        <v>307</v>
      </c>
      <c r="B2546" t="s">
        <v>30</v>
      </c>
      <c r="C2546" t="s">
        <v>20</v>
      </c>
      <c r="D2546">
        <v>98</v>
      </c>
      <c r="E2546">
        <v>110</v>
      </c>
    </row>
    <row r="2547" spans="1:5" x14ac:dyDescent="0.25">
      <c r="A2547" t="s">
        <v>307</v>
      </c>
      <c r="B2547" t="s">
        <v>30</v>
      </c>
      <c r="C2547" t="s">
        <v>21</v>
      </c>
      <c r="D2547">
        <v>86</v>
      </c>
      <c r="E2547">
        <v>99</v>
      </c>
    </row>
    <row r="2548" spans="1:5" x14ac:dyDescent="0.25">
      <c r="A2548" t="s">
        <v>307</v>
      </c>
      <c r="B2548" t="s">
        <v>31</v>
      </c>
      <c r="C2548" t="s">
        <v>300</v>
      </c>
      <c r="D2548">
        <v>71</v>
      </c>
      <c r="E2548">
        <v>68</v>
      </c>
    </row>
    <row r="2549" spans="1:5" x14ac:dyDescent="0.25">
      <c r="A2549" t="s">
        <v>307</v>
      </c>
      <c r="B2549" t="s">
        <v>31</v>
      </c>
      <c r="C2549" t="s">
        <v>4</v>
      </c>
      <c r="D2549">
        <v>282</v>
      </c>
      <c r="E2549">
        <v>268</v>
      </c>
    </row>
    <row r="2550" spans="1:5" x14ac:dyDescent="0.25">
      <c r="A2550" t="s">
        <v>307</v>
      </c>
      <c r="B2550" t="s">
        <v>31</v>
      </c>
      <c r="C2550" t="s">
        <v>5</v>
      </c>
      <c r="D2550">
        <v>348</v>
      </c>
      <c r="E2550">
        <v>335</v>
      </c>
    </row>
    <row r="2551" spans="1:5" x14ac:dyDescent="0.25">
      <c r="A2551" t="s">
        <v>307</v>
      </c>
      <c r="B2551" t="s">
        <v>31</v>
      </c>
      <c r="C2551" t="s">
        <v>6</v>
      </c>
      <c r="D2551">
        <v>335</v>
      </c>
      <c r="E2551">
        <v>325</v>
      </c>
    </row>
    <row r="2552" spans="1:5" x14ac:dyDescent="0.25">
      <c r="A2552" t="s">
        <v>307</v>
      </c>
      <c r="B2552" t="s">
        <v>31</v>
      </c>
      <c r="C2552" t="s">
        <v>7</v>
      </c>
      <c r="D2552">
        <v>317</v>
      </c>
      <c r="E2552">
        <v>309</v>
      </c>
    </row>
    <row r="2553" spans="1:5" x14ac:dyDescent="0.25">
      <c r="A2553" t="s">
        <v>307</v>
      </c>
      <c r="B2553" t="s">
        <v>31</v>
      </c>
      <c r="C2553" t="s">
        <v>8</v>
      </c>
      <c r="D2553">
        <v>282</v>
      </c>
      <c r="E2553">
        <v>282</v>
      </c>
    </row>
    <row r="2554" spans="1:5" x14ac:dyDescent="0.25">
      <c r="A2554" t="s">
        <v>307</v>
      </c>
      <c r="B2554" t="s">
        <v>31</v>
      </c>
      <c r="C2554" t="s">
        <v>9</v>
      </c>
      <c r="D2554">
        <v>256</v>
      </c>
      <c r="E2554">
        <v>261</v>
      </c>
    </row>
    <row r="2555" spans="1:5" x14ac:dyDescent="0.25">
      <c r="A2555" t="s">
        <v>307</v>
      </c>
      <c r="B2555" t="s">
        <v>31</v>
      </c>
      <c r="C2555" t="s">
        <v>10</v>
      </c>
      <c r="D2555">
        <v>241</v>
      </c>
      <c r="E2555">
        <v>253</v>
      </c>
    </row>
    <row r="2556" spans="1:5" x14ac:dyDescent="0.25">
      <c r="A2556" t="s">
        <v>307</v>
      </c>
      <c r="B2556" t="s">
        <v>31</v>
      </c>
      <c r="C2556" t="s">
        <v>11</v>
      </c>
      <c r="D2556">
        <v>198</v>
      </c>
      <c r="E2556">
        <v>216</v>
      </c>
    </row>
    <row r="2557" spans="1:5" x14ac:dyDescent="0.25">
      <c r="A2557" t="s">
        <v>307</v>
      </c>
      <c r="B2557" t="s">
        <v>31</v>
      </c>
      <c r="C2557" t="s">
        <v>12</v>
      </c>
      <c r="D2557">
        <v>166</v>
      </c>
      <c r="E2557">
        <v>186</v>
      </c>
    </row>
    <row r="2558" spans="1:5" x14ac:dyDescent="0.25">
      <c r="A2558" t="s">
        <v>307</v>
      </c>
      <c r="B2558" t="s">
        <v>31</v>
      </c>
      <c r="C2558" t="s">
        <v>13</v>
      </c>
      <c r="D2558">
        <v>143</v>
      </c>
      <c r="E2558">
        <v>159</v>
      </c>
    </row>
    <row r="2559" spans="1:5" x14ac:dyDescent="0.25">
      <c r="A2559" t="s">
        <v>307</v>
      </c>
      <c r="B2559" t="s">
        <v>31</v>
      </c>
      <c r="C2559" t="s">
        <v>14</v>
      </c>
      <c r="D2559">
        <v>126</v>
      </c>
      <c r="E2559">
        <v>134</v>
      </c>
    </row>
    <row r="2560" spans="1:5" x14ac:dyDescent="0.25">
      <c r="A2560" t="s">
        <v>307</v>
      </c>
      <c r="B2560" t="s">
        <v>31</v>
      </c>
      <c r="C2560" t="s">
        <v>15</v>
      </c>
      <c r="D2560">
        <v>105</v>
      </c>
      <c r="E2560">
        <v>110</v>
      </c>
    </row>
    <row r="2561" spans="1:5" x14ac:dyDescent="0.25">
      <c r="A2561" t="s">
        <v>307</v>
      </c>
      <c r="B2561" t="s">
        <v>31</v>
      </c>
      <c r="C2561" t="s">
        <v>16</v>
      </c>
      <c r="D2561">
        <v>85</v>
      </c>
      <c r="E2561">
        <v>87</v>
      </c>
    </row>
    <row r="2562" spans="1:5" x14ac:dyDescent="0.25">
      <c r="A2562" t="s">
        <v>307</v>
      </c>
      <c r="B2562" t="s">
        <v>31</v>
      </c>
      <c r="C2562" t="s">
        <v>17</v>
      </c>
      <c r="D2562">
        <v>64</v>
      </c>
      <c r="E2562">
        <v>66</v>
      </c>
    </row>
    <row r="2563" spans="1:5" x14ac:dyDescent="0.25">
      <c r="A2563" t="s">
        <v>307</v>
      </c>
      <c r="B2563" t="s">
        <v>31</v>
      </c>
      <c r="C2563" t="s">
        <v>18</v>
      </c>
      <c r="D2563">
        <v>44</v>
      </c>
      <c r="E2563">
        <v>47</v>
      </c>
    </row>
    <row r="2564" spans="1:5" x14ac:dyDescent="0.25">
      <c r="A2564" t="s">
        <v>307</v>
      </c>
      <c r="B2564" t="s">
        <v>31</v>
      </c>
      <c r="C2564" t="s">
        <v>19</v>
      </c>
      <c r="D2564">
        <v>28</v>
      </c>
      <c r="E2564">
        <v>31</v>
      </c>
    </row>
    <row r="2565" spans="1:5" x14ac:dyDescent="0.25">
      <c r="A2565" t="s">
        <v>307</v>
      </c>
      <c r="B2565" t="s">
        <v>31</v>
      </c>
      <c r="C2565" t="s">
        <v>20</v>
      </c>
      <c r="D2565">
        <v>17</v>
      </c>
      <c r="E2565">
        <v>19</v>
      </c>
    </row>
    <row r="2566" spans="1:5" x14ac:dyDescent="0.25">
      <c r="A2566" t="s">
        <v>307</v>
      </c>
      <c r="B2566" t="s">
        <v>31</v>
      </c>
      <c r="C2566" t="s">
        <v>21</v>
      </c>
      <c r="D2566">
        <v>15</v>
      </c>
      <c r="E2566">
        <v>17</v>
      </c>
    </row>
    <row r="2567" spans="1:5" x14ac:dyDescent="0.25">
      <c r="A2567" t="s">
        <v>307</v>
      </c>
      <c r="B2567" t="s">
        <v>32</v>
      </c>
      <c r="C2567" t="s">
        <v>300</v>
      </c>
      <c r="D2567">
        <v>195</v>
      </c>
      <c r="E2567">
        <v>186</v>
      </c>
    </row>
    <row r="2568" spans="1:5" x14ac:dyDescent="0.25">
      <c r="A2568" t="s">
        <v>307</v>
      </c>
      <c r="B2568" t="s">
        <v>32</v>
      </c>
      <c r="C2568" t="s">
        <v>4</v>
      </c>
      <c r="D2568">
        <v>772</v>
      </c>
      <c r="E2568">
        <v>733</v>
      </c>
    </row>
    <row r="2569" spans="1:5" x14ac:dyDescent="0.25">
      <c r="A2569" t="s">
        <v>307</v>
      </c>
      <c r="B2569" t="s">
        <v>32</v>
      </c>
      <c r="C2569" t="s">
        <v>5</v>
      </c>
      <c r="D2569">
        <v>953</v>
      </c>
      <c r="E2569">
        <v>917</v>
      </c>
    </row>
    <row r="2570" spans="1:5" x14ac:dyDescent="0.25">
      <c r="A2570" t="s">
        <v>307</v>
      </c>
      <c r="B2570" t="s">
        <v>32</v>
      </c>
      <c r="C2570" t="s">
        <v>6</v>
      </c>
      <c r="D2570">
        <v>919</v>
      </c>
      <c r="E2570">
        <v>890</v>
      </c>
    </row>
    <row r="2571" spans="1:5" x14ac:dyDescent="0.25">
      <c r="A2571" t="s">
        <v>307</v>
      </c>
      <c r="B2571" t="s">
        <v>32</v>
      </c>
      <c r="C2571" t="s">
        <v>7</v>
      </c>
      <c r="D2571">
        <v>870</v>
      </c>
      <c r="E2571">
        <v>846</v>
      </c>
    </row>
    <row r="2572" spans="1:5" x14ac:dyDescent="0.25">
      <c r="A2572" t="s">
        <v>307</v>
      </c>
      <c r="B2572" t="s">
        <v>32</v>
      </c>
      <c r="C2572" t="s">
        <v>8</v>
      </c>
      <c r="D2572">
        <v>772</v>
      </c>
      <c r="E2572">
        <v>774</v>
      </c>
    </row>
    <row r="2573" spans="1:5" x14ac:dyDescent="0.25">
      <c r="A2573" t="s">
        <v>307</v>
      </c>
      <c r="B2573" t="s">
        <v>32</v>
      </c>
      <c r="C2573" t="s">
        <v>9</v>
      </c>
      <c r="D2573">
        <v>701</v>
      </c>
      <c r="E2573">
        <v>716</v>
      </c>
    </row>
    <row r="2574" spans="1:5" x14ac:dyDescent="0.25">
      <c r="A2574" t="s">
        <v>307</v>
      </c>
      <c r="B2574" t="s">
        <v>32</v>
      </c>
      <c r="C2574" t="s">
        <v>10</v>
      </c>
      <c r="D2574">
        <v>642</v>
      </c>
      <c r="E2574">
        <v>675</v>
      </c>
    </row>
    <row r="2575" spans="1:5" x14ac:dyDescent="0.25">
      <c r="A2575" t="s">
        <v>307</v>
      </c>
      <c r="B2575" t="s">
        <v>32</v>
      </c>
      <c r="C2575" t="s">
        <v>11</v>
      </c>
      <c r="D2575">
        <v>542</v>
      </c>
      <c r="E2575">
        <v>593</v>
      </c>
    </row>
    <row r="2576" spans="1:5" x14ac:dyDescent="0.25">
      <c r="A2576" t="s">
        <v>307</v>
      </c>
      <c r="B2576" t="s">
        <v>32</v>
      </c>
      <c r="C2576" t="s">
        <v>12</v>
      </c>
      <c r="D2576">
        <v>455</v>
      </c>
      <c r="E2576">
        <v>511</v>
      </c>
    </row>
    <row r="2577" spans="1:5" x14ac:dyDescent="0.25">
      <c r="A2577" t="s">
        <v>307</v>
      </c>
      <c r="B2577" t="s">
        <v>32</v>
      </c>
      <c r="C2577" t="s">
        <v>13</v>
      </c>
      <c r="D2577">
        <v>393</v>
      </c>
      <c r="E2577">
        <v>435</v>
      </c>
    </row>
    <row r="2578" spans="1:5" x14ac:dyDescent="0.25">
      <c r="A2578" t="s">
        <v>307</v>
      </c>
      <c r="B2578" t="s">
        <v>32</v>
      </c>
      <c r="C2578" t="s">
        <v>14</v>
      </c>
      <c r="D2578">
        <v>345</v>
      </c>
      <c r="E2578">
        <v>369</v>
      </c>
    </row>
    <row r="2579" spans="1:5" x14ac:dyDescent="0.25">
      <c r="A2579" t="s">
        <v>307</v>
      </c>
      <c r="B2579" t="s">
        <v>32</v>
      </c>
      <c r="C2579" t="s">
        <v>15</v>
      </c>
      <c r="D2579">
        <v>288</v>
      </c>
      <c r="E2579">
        <v>302</v>
      </c>
    </row>
    <row r="2580" spans="1:5" x14ac:dyDescent="0.25">
      <c r="A2580" t="s">
        <v>307</v>
      </c>
      <c r="B2580" t="s">
        <v>32</v>
      </c>
      <c r="C2580" t="s">
        <v>16</v>
      </c>
      <c r="D2580">
        <v>233</v>
      </c>
      <c r="E2580">
        <v>240</v>
      </c>
    </row>
    <row r="2581" spans="1:5" x14ac:dyDescent="0.25">
      <c r="A2581" t="s">
        <v>307</v>
      </c>
      <c r="B2581" t="s">
        <v>32</v>
      </c>
      <c r="C2581" t="s">
        <v>17</v>
      </c>
      <c r="D2581">
        <v>175</v>
      </c>
      <c r="E2581">
        <v>181</v>
      </c>
    </row>
    <row r="2582" spans="1:5" x14ac:dyDescent="0.25">
      <c r="A2582" t="s">
        <v>307</v>
      </c>
      <c r="B2582" t="s">
        <v>32</v>
      </c>
      <c r="C2582" t="s">
        <v>18</v>
      </c>
      <c r="D2582">
        <v>122</v>
      </c>
      <c r="E2582">
        <v>128</v>
      </c>
    </row>
    <row r="2583" spans="1:5" x14ac:dyDescent="0.25">
      <c r="A2583" t="s">
        <v>307</v>
      </c>
      <c r="B2583" t="s">
        <v>32</v>
      </c>
      <c r="C2583" t="s">
        <v>19</v>
      </c>
      <c r="D2583">
        <v>78</v>
      </c>
      <c r="E2583">
        <v>85</v>
      </c>
    </row>
    <row r="2584" spans="1:5" x14ac:dyDescent="0.25">
      <c r="A2584" t="s">
        <v>307</v>
      </c>
      <c r="B2584" t="s">
        <v>32</v>
      </c>
      <c r="C2584" t="s">
        <v>20</v>
      </c>
      <c r="D2584">
        <v>48</v>
      </c>
      <c r="E2584">
        <v>54</v>
      </c>
    </row>
    <row r="2585" spans="1:5" x14ac:dyDescent="0.25">
      <c r="A2585" t="s">
        <v>307</v>
      </c>
      <c r="B2585" t="s">
        <v>32</v>
      </c>
      <c r="C2585" t="s">
        <v>21</v>
      </c>
      <c r="D2585">
        <v>42</v>
      </c>
      <c r="E2585">
        <v>48</v>
      </c>
    </row>
    <row r="2586" spans="1:5" x14ac:dyDescent="0.25">
      <c r="A2586" t="s">
        <v>307</v>
      </c>
      <c r="B2586" t="s">
        <v>33</v>
      </c>
      <c r="C2586" t="s">
        <v>300</v>
      </c>
      <c r="D2586">
        <v>228</v>
      </c>
      <c r="E2586">
        <v>217</v>
      </c>
    </row>
    <row r="2587" spans="1:5" x14ac:dyDescent="0.25">
      <c r="A2587" t="s">
        <v>307</v>
      </c>
      <c r="B2587" t="s">
        <v>33</v>
      </c>
      <c r="C2587" t="s">
        <v>4</v>
      </c>
      <c r="D2587">
        <v>903</v>
      </c>
      <c r="E2587">
        <v>857</v>
      </c>
    </row>
    <row r="2588" spans="1:5" x14ac:dyDescent="0.25">
      <c r="A2588" t="s">
        <v>307</v>
      </c>
      <c r="B2588" t="s">
        <v>33</v>
      </c>
      <c r="C2588" t="s">
        <v>5</v>
      </c>
      <c r="D2588">
        <v>1115</v>
      </c>
      <c r="E2588">
        <v>1073</v>
      </c>
    </row>
    <row r="2589" spans="1:5" x14ac:dyDescent="0.25">
      <c r="A2589" t="s">
        <v>307</v>
      </c>
      <c r="B2589" t="s">
        <v>33</v>
      </c>
      <c r="C2589" t="s">
        <v>6</v>
      </c>
      <c r="D2589">
        <v>1075</v>
      </c>
      <c r="E2589">
        <v>1041</v>
      </c>
    </row>
    <row r="2590" spans="1:5" x14ac:dyDescent="0.25">
      <c r="A2590" t="s">
        <v>307</v>
      </c>
      <c r="B2590" t="s">
        <v>33</v>
      </c>
      <c r="C2590" t="s">
        <v>7</v>
      </c>
      <c r="D2590">
        <v>1017</v>
      </c>
      <c r="E2590">
        <v>989</v>
      </c>
    </row>
    <row r="2591" spans="1:5" x14ac:dyDescent="0.25">
      <c r="A2591" t="s">
        <v>307</v>
      </c>
      <c r="B2591" t="s">
        <v>33</v>
      </c>
      <c r="C2591" t="s">
        <v>8</v>
      </c>
      <c r="D2591">
        <v>903</v>
      </c>
      <c r="E2591">
        <v>905</v>
      </c>
    </row>
    <row r="2592" spans="1:5" x14ac:dyDescent="0.25">
      <c r="A2592" t="s">
        <v>307</v>
      </c>
      <c r="B2592" t="s">
        <v>33</v>
      </c>
      <c r="C2592" t="s">
        <v>9</v>
      </c>
      <c r="D2592">
        <v>820</v>
      </c>
      <c r="E2592">
        <v>838</v>
      </c>
    </row>
    <row r="2593" spans="1:5" x14ac:dyDescent="0.25">
      <c r="A2593" t="s">
        <v>307</v>
      </c>
      <c r="B2593" t="s">
        <v>33</v>
      </c>
      <c r="C2593" t="s">
        <v>10</v>
      </c>
      <c r="D2593">
        <v>748</v>
      </c>
      <c r="E2593">
        <v>789</v>
      </c>
    </row>
    <row r="2594" spans="1:5" x14ac:dyDescent="0.25">
      <c r="A2594" t="s">
        <v>307</v>
      </c>
      <c r="B2594" t="s">
        <v>33</v>
      </c>
      <c r="C2594" t="s">
        <v>11</v>
      </c>
      <c r="D2594">
        <v>634</v>
      </c>
      <c r="E2594">
        <v>694</v>
      </c>
    </row>
    <row r="2595" spans="1:5" x14ac:dyDescent="0.25">
      <c r="A2595" t="s">
        <v>307</v>
      </c>
      <c r="B2595" t="s">
        <v>33</v>
      </c>
      <c r="C2595" t="s">
        <v>12</v>
      </c>
      <c r="D2595">
        <v>532</v>
      </c>
      <c r="E2595">
        <v>597</v>
      </c>
    </row>
    <row r="2596" spans="1:5" x14ac:dyDescent="0.25">
      <c r="A2596" t="s">
        <v>307</v>
      </c>
      <c r="B2596" t="s">
        <v>33</v>
      </c>
      <c r="C2596" t="s">
        <v>13</v>
      </c>
      <c r="D2596">
        <v>460</v>
      </c>
      <c r="E2596">
        <v>509</v>
      </c>
    </row>
    <row r="2597" spans="1:5" x14ac:dyDescent="0.25">
      <c r="A2597" t="s">
        <v>307</v>
      </c>
      <c r="B2597" t="s">
        <v>33</v>
      </c>
      <c r="C2597" t="s">
        <v>14</v>
      </c>
      <c r="D2597">
        <v>404</v>
      </c>
      <c r="E2597">
        <v>431</v>
      </c>
    </row>
    <row r="2598" spans="1:5" x14ac:dyDescent="0.25">
      <c r="A2598" t="s">
        <v>307</v>
      </c>
      <c r="B2598" t="s">
        <v>33</v>
      </c>
      <c r="C2598" t="s">
        <v>15</v>
      </c>
      <c r="D2598">
        <v>337</v>
      </c>
      <c r="E2598">
        <v>353</v>
      </c>
    </row>
    <row r="2599" spans="1:5" x14ac:dyDescent="0.25">
      <c r="A2599" t="s">
        <v>307</v>
      </c>
      <c r="B2599" t="s">
        <v>33</v>
      </c>
      <c r="C2599" t="s">
        <v>16</v>
      </c>
      <c r="D2599">
        <v>273</v>
      </c>
      <c r="E2599">
        <v>281</v>
      </c>
    </row>
    <row r="2600" spans="1:5" x14ac:dyDescent="0.25">
      <c r="A2600" t="s">
        <v>307</v>
      </c>
      <c r="B2600" t="s">
        <v>33</v>
      </c>
      <c r="C2600" t="s">
        <v>17</v>
      </c>
      <c r="D2600">
        <v>204</v>
      </c>
      <c r="E2600">
        <v>212</v>
      </c>
    </row>
    <row r="2601" spans="1:5" x14ac:dyDescent="0.25">
      <c r="A2601" t="s">
        <v>307</v>
      </c>
      <c r="B2601" t="s">
        <v>33</v>
      </c>
      <c r="C2601" t="s">
        <v>18</v>
      </c>
      <c r="D2601">
        <v>143</v>
      </c>
      <c r="E2601">
        <v>150</v>
      </c>
    </row>
    <row r="2602" spans="1:5" x14ac:dyDescent="0.25">
      <c r="A2602" t="s">
        <v>307</v>
      </c>
      <c r="B2602" t="s">
        <v>33</v>
      </c>
      <c r="C2602" t="s">
        <v>19</v>
      </c>
      <c r="D2602">
        <v>92</v>
      </c>
      <c r="E2602">
        <v>100</v>
      </c>
    </row>
    <row r="2603" spans="1:5" x14ac:dyDescent="0.25">
      <c r="A2603" t="s">
        <v>307</v>
      </c>
      <c r="B2603" t="s">
        <v>33</v>
      </c>
      <c r="C2603" t="s">
        <v>20</v>
      </c>
      <c r="D2603">
        <v>56</v>
      </c>
      <c r="E2603">
        <v>63</v>
      </c>
    </row>
    <row r="2604" spans="1:5" x14ac:dyDescent="0.25">
      <c r="A2604" t="s">
        <v>307</v>
      </c>
      <c r="B2604" t="s">
        <v>33</v>
      </c>
      <c r="C2604" t="s">
        <v>21</v>
      </c>
      <c r="D2604">
        <v>49</v>
      </c>
      <c r="E2604">
        <v>56</v>
      </c>
    </row>
    <row r="2605" spans="1:5" x14ac:dyDescent="0.25">
      <c r="A2605" t="s">
        <v>307</v>
      </c>
      <c r="B2605" t="s">
        <v>34</v>
      </c>
      <c r="C2605" t="s">
        <v>300</v>
      </c>
      <c r="D2605">
        <v>627</v>
      </c>
      <c r="E2605">
        <v>597</v>
      </c>
    </row>
    <row r="2606" spans="1:5" x14ac:dyDescent="0.25">
      <c r="A2606" t="s">
        <v>307</v>
      </c>
      <c r="B2606" t="s">
        <v>34</v>
      </c>
      <c r="C2606" t="s">
        <v>4</v>
      </c>
      <c r="D2606">
        <v>2477</v>
      </c>
      <c r="E2606">
        <v>2352</v>
      </c>
    </row>
    <row r="2607" spans="1:5" x14ac:dyDescent="0.25">
      <c r="A2607" t="s">
        <v>307</v>
      </c>
      <c r="B2607" t="s">
        <v>34</v>
      </c>
      <c r="C2607" t="s">
        <v>5</v>
      </c>
      <c r="D2607">
        <v>3057</v>
      </c>
      <c r="E2607">
        <v>2941</v>
      </c>
    </row>
    <row r="2608" spans="1:5" x14ac:dyDescent="0.25">
      <c r="A2608" t="s">
        <v>307</v>
      </c>
      <c r="B2608" t="s">
        <v>34</v>
      </c>
      <c r="C2608" t="s">
        <v>6</v>
      </c>
      <c r="D2608">
        <v>2947</v>
      </c>
      <c r="E2608">
        <v>2855</v>
      </c>
    </row>
    <row r="2609" spans="1:5" x14ac:dyDescent="0.25">
      <c r="A2609" t="s">
        <v>307</v>
      </c>
      <c r="B2609" t="s">
        <v>34</v>
      </c>
      <c r="C2609" t="s">
        <v>7</v>
      </c>
      <c r="D2609">
        <v>2789</v>
      </c>
      <c r="E2609">
        <v>2713</v>
      </c>
    </row>
    <row r="2610" spans="1:5" x14ac:dyDescent="0.25">
      <c r="A2610" t="s">
        <v>307</v>
      </c>
      <c r="B2610" t="s">
        <v>34</v>
      </c>
      <c r="C2610" t="s">
        <v>8</v>
      </c>
      <c r="D2610">
        <v>2477</v>
      </c>
      <c r="E2610">
        <v>2482</v>
      </c>
    </row>
    <row r="2611" spans="1:5" x14ac:dyDescent="0.25">
      <c r="A2611" t="s">
        <v>307</v>
      </c>
      <c r="B2611" t="s">
        <v>34</v>
      </c>
      <c r="C2611" t="s">
        <v>9</v>
      </c>
      <c r="D2611">
        <v>2250</v>
      </c>
      <c r="E2611">
        <v>2297</v>
      </c>
    </row>
    <row r="2612" spans="1:5" x14ac:dyDescent="0.25">
      <c r="A2612" t="s">
        <v>307</v>
      </c>
      <c r="B2612" t="s">
        <v>34</v>
      </c>
      <c r="C2612" t="s">
        <v>10</v>
      </c>
      <c r="D2612">
        <v>2037</v>
      </c>
      <c r="E2612">
        <v>2148</v>
      </c>
    </row>
    <row r="2613" spans="1:5" x14ac:dyDescent="0.25">
      <c r="A2613" t="s">
        <v>307</v>
      </c>
      <c r="B2613" t="s">
        <v>34</v>
      </c>
      <c r="C2613" t="s">
        <v>11</v>
      </c>
      <c r="D2613">
        <v>1740</v>
      </c>
      <c r="E2613">
        <v>1903</v>
      </c>
    </row>
    <row r="2614" spans="1:5" x14ac:dyDescent="0.25">
      <c r="A2614" t="s">
        <v>307</v>
      </c>
      <c r="B2614" t="s">
        <v>34</v>
      </c>
      <c r="C2614" t="s">
        <v>12</v>
      </c>
      <c r="D2614">
        <v>1461</v>
      </c>
      <c r="E2614">
        <v>1639</v>
      </c>
    </row>
    <row r="2615" spans="1:5" x14ac:dyDescent="0.25">
      <c r="A2615" t="s">
        <v>307</v>
      </c>
      <c r="B2615" t="s">
        <v>34</v>
      </c>
      <c r="C2615" t="s">
        <v>13</v>
      </c>
      <c r="D2615">
        <v>1262</v>
      </c>
      <c r="E2615">
        <v>1396</v>
      </c>
    </row>
    <row r="2616" spans="1:5" x14ac:dyDescent="0.25">
      <c r="A2616" t="s">
        <v>307</v>
      </c>
      <c r="B2616" t="s">
        <v>34</v>
      </c>
      <c r="C2616" t="s">
        <v>14</v>
      </c>
      <c r="D2616">
        <v>1108</v>
      </c>
      <c r="E2616">
        <v>1183</v>
      </c>
    </row>
    <row r="2617" spans="1:5" x14ac:dyDescent="0.25">
      <c r="A2617" t="s">
        <v>307</v>
      </c>
      <c r="B2617" t="s">
        <v>34</v>
      </c>
      <c r="C2617" t="s">
        <v>15</v>
      </c>
      <c r="D2617">
        <v>925</v>
      </c>
      <c r="E2617">
        <v>969</v>
      </c>
    </row>
    <row r="2618" spans="1:5" x14ac:dyDescent="0.25">
      <c r="A2618" t="s">
        <v>307</v>
      </c>
      <c r="B2618" t="s">
        <v>34</v>
      </c>
      <c r="C2618" t="s">
        <v>16</v>
      </c>
      <c r="D2618">
        <v>748</v>
      </c>
      <c r="E2618">
        <v>770</v>
      </c>
    </row>
    <row r="2619" spans="1:5" x14ac:dyDescent="0.25">
      <c r="A2619" t="s">
        <v>307</v>
      </c>
      <c r="B2619" t="s">
        <v>34</v>
      </c>
      <c r="C2619" t="s">
        <v>17</v>
      </c>
      <c r="D2619">
        <v>561</v>
      </c>
      <c r="E2619">
        <v>582</v>
      </c>
    </row>
    <row r="2620" spans="1:5" x14ac:dyDescent="0.25">
      <c r="A2620" t="s">
        <v>307</v>
      </c>
      <c r="B2620" t="s">
        <v>34</v>
      </c>
      <c r="C2620" t="s">
        <v>18</v>
      </c>
      <c r="D2620">
        <v>392</v>
      </c>
      <c r="E2620">
        <v>412</v>
      </c>
    </row>
    <row r="2621" spans="1:5" x14ac:dyDescent="0.25">
      <c r="A2621" t="s">
        <v>307</v>
      </c>
      <c r="B2621" t="s">
        <v>34</v>
      </c>
      <c r="C2621" t="s">
        <v>19</v>
      </c>
      <c r="D2621">
        <v>253</v>
      </c>
      <c r="E2621">
        <v>275</v>
      </c>
    </row>
    <row r="2622" spans="1:5" x14ac:dyDescent="0.25">
      <c r="A2622" t="s">
        <v>307</v>
      </c>
      <c r="B2622" t="s">
        <v>34</v>
      </c>
      <c r="C2622" t="s">
        <v>20</v>
      </c>
      <c r="D2622">
        <v>154</v>
      </c>
      <c r="E2622">
        <v>173</v>
      </c>
    </row>
    <row r="2623" spans="1:5" x14ac:dyDescent="0.25">
      <c r="A2623" t="s">
        <v>307</v>
      </c>
      <c r="B2623" t="s">
        <v>34</v>
      </c>
      <c r="C2623" t="s">
        <v>21</v>
      </c>
      <c r="D2623">
        <v>135</v>
      </c>
      <c r="E2623">
        <v>155</v>
      </c>
    </row>
    <row r="2624" spans="1:5" x14ac:dyDescent="0.25">
      <c r="A2624" t="s">
        <v>307</v>
      </c>
      <c r="B2624" t="s">
        <v>35</v>
      </c>
      <c r="C2624" t="s">
        <v>300</v>
      </c>
      <c r="D2624">
        <v>336</v>
      </c>
      <c r="E2624">
        <v>320</v>
      </c>
    </row>
    <row r="2625" spans="1:5" x14ac:dyDescent="0.25">
      <c r="A2625" t="s">
        <v>307</v>
      </c>
      <c r="B2625" t="s">
        <v>35</v>
      </c>
      <c r="C2625" t="s">
        <v>4</v>
      </c>
      <c r="D2625">
        <v>1328</v>
      </c>
      <c r="E2625">
        <v>1260</v>
      </c>
    </row>
    <row r="2626" spans="1:5" x14ac:dyDescent="0.25">
      <c r="A2626" t="s">
        <v>307</v>
      </c>
      <c r="B2626" t="s">
        <v>35</v>
      </c>
      <c r="C2626" t="s">
        <v>5</v>
      </c>
      <c r="D2626">
        <v>1639</v>
      </c>
      <c r="E2626">
        <v>1577</v>
      </c>
    </row>
    <row r="2627" spans="1:5" x14ac:dyDescent="0.25">
      <c r="A2627" t="s">
        <v>307</v>
      </c>
      <c r="B2627" t="s">
        <v>35</v>
      </c>
      <c r="C2627" t="s">
        <v>6</v>
      </c>
      <c r="D2627">
        <v>1580</v>
      </c>
      <c r="E2627">
        <v>1530</v>
      </c>
    </row>
    <row r="2628" spans="1:5" x14ac:dyDescent="0.25">
      <c r="A2628" t="s">
        <v>307</v>
      </c>
      <c r="B2628" t="s">
        <v>35</v>
      </c>
      <c r="C2628" t="s">
        <v>7</v>
      </c>
      <c r="D2628">
        <v>1495</v>
      </c>
      <c r="E2628">
        <v>1454</v>
      </c>
    </row>
    <row r="2629" spans="1:5" x14ac:dyDescent="0.25">
      <c r="A2629" t="s">
        <v>307</v>
      </c>
      <c r="B2629" t="s">
        <v>35</v>
      </c>
      <c r="C2629" t="s">
        <v>8</v>
      </c>
      <c r="D2629">
        <v>1328</v>
      </c>
      <c r="E2629">
        <v>1330</v>
      </c>
    </row>
    <row r="2630" spans="1:5" x14ac:dyDescent="0.25">
      <c r="A2630" t="s">
        <v>307</v>
      </c>
      <c r="B2630" t="s">
        <v>35</v>
      </c>
      <c r="C2630" t="s">
        <v>9</v>
      </c>
      <c r="D2630">
        <v>1206</v>
      </c>
      <c r="E2630">
        <v>1231</v>
      </c>
    </row>
    <row r="2631" spans="1:5" x14ac:dyDescent="0.25">
      <c r="A2631" t="s">
        <v>307</v>
      </c>
      <c r="B2631" t="s">
        <v>35</v>
      </c>
      <c r="C2631" t="s">
        <v>10</v>
      </c>
      <c r="D2631">
        <v>1096</v>
      </c>
      <c r="E2631">
        <v>1156</v>
      </c>
    </row>
    <row r="2632" spans="1:5" x14ac:dyDescent="0.25">
      <c r="A2632" t="s">
        <v>307</v>
      </c>
      <c r="B2632" t="s">
        <v>35</v>
      </c>
      <c r="C2632" t="s">
        <v>11</v>
      </c>
      <c r="D2632">
        <v>932</v>
      </c>
      <c r="E2632">
        <v>1020</v>
      </c>
    </row>
    <row r="2633" spans="1:5" x14ac:dyDescent="0.25">
      <c r="A2633" t="s">
        <v>307</v>
      </c>
      <c r="B2633" t="s">
        <v>35</v>
      </c>
      <c r="C2633" t="s">
        <v>12</v>
      </c>
      <c r="D2633">
        <v>783</v>
      </c>
      <c r="E2633">
        <v>878</v>
      </c>
    </row>
    <row r="2634" spans="1:5" x14ac:dyDescent="0.25">
      <c r="A2634" t="s">
        <v>307</v>
      </c>
      <c r="B2634" t="s">
        <v>35</v>
      </c>
      <c r="C2634" t="s">
        <v>13</v>
      </c>
      <c r="D2634">
        <v>676</v>
      </c>
      <c r="E2634">
        <v>748</v>
      </c>
    </row>
    <row r="2635" spans="1:5" x14ac:dyDescent="0.25">
      <c r="A2635" t="s">
        <v>307</v>
      </c>
      <c r="B2635" t="s">
        <v>35</v>
      </c>
      <c r="C2635" t="s">
        <v>14</v>
      </c>
      <c r="D2635">
        <v>594</v>
      </c>
      <c r="E2635">
        <v>634</v>
      </c>
    </row>
    <row r="2636" spans="1:5" x14ac:dyDescent="0.25">
      <c r="A2636" t="s">
        <v>307</v>
      </c>
      <c r="B2636" t="s">
        <v>35</v>
      </c>
      <c r="C2636" t="s">
        <v>15</v>
      </c>
      <c r="D2636">
        <v>495</v>
      </c>
      <c r="E2636">
        <v>519</v>
      </c>
    </row>
    <row r="2637" spans="1:5" x14ac:dyDescent="0.25">
      <c r="A2637" t="s">
        <v>307</v>
      </c>
      <c r="B2637" t="s">
        <v>35</v>
      </c>
      <c r="C2637" t="s">
        <v>16</v>
      </c>
      <c r="D2637">
        <v>401</v>
      </c>
      <c r="E2637">
        <v>413</v>
      </c>
    </row>
    <row r="2638" spans="1:5" x14ac:dyDescent="0.25">
      <c r="A2638" t="s">
        <v>307</v>
      </c>
      <c r="B2638" t="s">
        <v>35</v>
      </c>
      <c r="C2638" t="s">
        <v>17</v>
      </c>
      <c r="D2638">
        <v>301</v>
      </c>
      <c r="E2638">
        <v>312</v>
      </c>
    </row>
    <row r="2639" spans="1:5" x14ac:dyDescent="0.25">
      <c r="A2639" t="s">
        <v>307</v>
      </c>
      <c r="B2639" t="s">
        <v>35</v>
      </c>
      <c r="C2639" t="s">
        <v>18</v>
      </c>
      <c r="D2639">
        <v>210</v>
      </c>
      <c r="E2639">
        <v>221</v>
      </c>
    </row>
    <row r="2640" spans="1:5" x14ac:dyDescent="0.25">
      <c r="A2640" t="s">
        <v>307</v>
      </c>
      <c r="B2640" t="s">
        <v>35</v>
      </c>
      <c r="C2640" t="s">
        <v>19</v>
      </c>
      <c r="D2640">
        <v>135</v>
      </c>
      <c r="E2640">
        <v>147</v>
      </c>
    </row>
    <row r="2641" spans="1:5" x14ac:dyDescent="0.25">
      <c r="A2641" t="s">
        <v>307</v>
      </c>
      <c r="B2641" t="s">
        <v>35</v>
      </c>
      <c r="C2641" t="s">
        <v>20</v>
      </c>
      <c r="D2641">
        <v>82</v>
      </c>
      <c r="E2641">
        <v>93</v>
      </c>
    </row>
    <row r="2642" spans="1:5" x14ac:dyDescent="0.25">
      <c r="A2642" t="s">
        <v>307</v>
      </c>
      <c r="B2642" t="s">
        <v>35</v>
      </c>
      <c r="C2642" t="s">
        <v>21</v>
      </c>
      <c r="D2642">
        <v>72</v>
      </c>
      <c r="E2642">
        <v>83</v>
      </c>
    </row>
    <row r="2643" spans="1:5" x14ac:dyDescent="0.25">
      <c r="A2643" t="s">
        <v>307</v>
      </c>
      <c r="B2643" t="s">
        <v>36</v>
      </c>
      <c r="C2643" t="s">
        <v>300</v>
      </c>
      <c r="D2643">
        <v>486</v>
      </c>
      <c r="E2643">
        <v>462</v>
      </c>
    </row>
    <row r="2644" spans="1:5" x14ac:dyDescent="0.25">
      <c r="A2644" t="s">
        <v>307</v>
      </c>
      <c r="B2644" t="s">
        <v>36</v>
      </c>
      <c r="C2644" t="s">
        <v>4</v>
      </c>
      <c r="D2644">
        <v>1921</v>
      </c>
      <c r="E2644">
        <v>1823</v>
      </c>
    </row>
    <row r="2645" spans="1:5" x14ac:dyDescent="0.25">
      <c r="A2645" t="s">
        <v>307</v>
      </c>
      <c r="B2645" t="s">
        <v>36</v>
      </c>
      <c r="C2645" t="s">
        <v>5</v>
      </c>
      <c r="D2645">
        <v>2370</v>
      </c>
      <c r="E2645">
        <v>2281</v>
      </c>
    </row>
    <row r="2646" spans="1:5" x14ac:dyDescent="0.25">
      <c r="A2646" t="s">
        <v>307</v>
      </c>
      <c r="B2646" t="s">
        <v>36</v>
      </c>
      <c r="C2646" t="s">
        <v>6</v>
      </c>
      <c r="D2646">
        <v>2285</v>
      </c>
      <c r="E2646">
        <v>2213</v>
      </c>
    </row>
    <row r="2647" spans="1:5" x14ac:dyDescent="0.25">
      <c r="A2647" t="s">
        <v>307</v>
      </c>
      <c r="B2647" t="s">
        <v>36</v>
      </c>
      <c r="C2647" t="s">
        <v>7</v>
      </c>
      <c r="D2647">
        <v>2163</v>
      </c>
      <c r="E2647">
        <v>2104</v>
      </c>
    </row>
    <row r="2648" spans="1:5" x14ac:dyDescent="0.25">
      <c r="A2648" t="s">
        <v>307</v>
      </c>
      <c r="B2648" t="s">
        <v>36</v>
      </c>
      <c r="C2648" t="s">
        <v>8</v>
      </c>
      <c r="D2648">
        <v>1921</v>
      </c>
      <c r="E2648">
        <v>1924</v>
      </c>
    </row>
    <row r="2649" spans="1:5" x14ac:dyDescent="0.25">
      <c r="A2649" t="s">
        <v>307</v>
      </c>
      <c r="B2649" t="s">
        <v>36</v>
      </c>
      <c r="C2649" t="s">
        <v>9</v>
      </c>
      <c r="D2649">
        <v>1744</v>
      </c>
      <c r="E2649">
        <v>1781</v>
      </c>
    </row>
    <row r="2650" spans="1:5" x14ac:dyDescent="0.25">
      <c r="A2650" t="s">
        <v>307</v>
      </c>
      <c r="B2650" t="s">
        <v>36</v>
      </c>
      <c r="C2650" t="s">
        <v>10</v>
      </c>
      <c r="D2650">
        <v>1580</v>
      </c>
      <c r="E2650">
        <v>1670</v>
      </c>
    </row>
    <row r="2651" spans="1:5" x14ac:dyDescent="0.25">
      <c r="A2651" t="s">
        <v>307</v>
      </c>
      <c r="B2651" t="s">
        <v>36</v>
      </c>
      <c r="C2651" t="s">
        <v>11</v>
      </c>
      <c r="D2651">
        <v>1349</v>
      </c>
      <c r="E2651">
        <v>1475</v>
      </c>
    </row>
    <row r="2652" spans="1:5" x14ac:dyDescent="0.25">
      <c r="A2652" t="s">
        <v>307</v>
      </c>
      <c r="B2652" t="s">
        <v>36</v>
      </c>
      <c r="C2652" t="s">
        <v>12</v>
      </c>
      <c r="D2652">
        <v>1132</v>
      </c>
      <c r="E2652">
        <v>1271</v>
      </c>
    </row>
    <row r="2653" spans="1:5" x14ac:dyDescent="0.25">
      <c r="A2653" t="s">
        <v>307</v>
      </c>
      <c r="B2653" t="s">
        <v>36</v>
      </c>
      <c r="C2653" t="s">
        <v>13</v>
      </c>
      <c r="D2653">
        <v>979</v>
      </c>
      <c r="E2653">
        <v>1083</v>
      </c>
    </row>
    <row r="2654" spans="1:5" x14ac:dyDescent="0.25">
      <c r="A2654" t="s">
        <v>307</v>
      </c>
      <c r="B2654" t="s">
        <v>36</v>
      </c>
      <c r="C2654" t="s">
        <v>14</v>
      </c>
      <c r="D2654">
        <v>859</v>
      </c>
      <c r="E2654">
        <v>917</v>
      </c>
    </row>
    <row r="2655" spans="1:5" x14ac:dyDescent="0.25">
      <c r="A2655" t="s">
        <v>307</v>
      </c>
      <c r="B2655" t="s">
        <v>36</v>
      </c>
      <c r="C2655" t="s">
        <v>15</v>
      </c>
      <c r="D2655">
        <v>717</v>
      </c>
      <c r="E2655">
        <v>751</v>
      </c>
    </row>
    <row r="2656" spans="1:5" x14ac:dyDescent="0.25">
      <c r="A2656" t="s">
        <v>307</v>
      </c>
      <c r="B2656" t="s">
        <v>36</v>
      </c>
      <c r="C2656" t="s">
        <v>16</v>
      </c>
      <c r="D2656">
        <v>580</v>
      </c>
      <c r="E2656">
        <v>597</v>
      </c>
    </row>
    <row r="2657" spans="1:5" x14ac:dyDescent="0.25">
      <c r="A2657" t="s">
        <v>307</v>
      </c>
      <c r="B2657" t="s">
        <v>36</v>
      </c>
      <c r="C2657" t="s">
        <v>17</v>
      </c>
      <c r="D2657">
        <v>435</v>
      </c>
      <c r="E2657">
        <v>451</v>
      </c>
    </row>
    <row r="2658" spans="1:5" x14ac:dyDescent="0.25">
      <c r="A2658" t="s">
        <v>307</v>
      </c>
      <c r="B2658" t="s">
        <v>36</v>
      </c>
      <c r="C2658" t="s">
        <v>18</v>
      </c>
      <c r="D2658">
        <v>304</v>
      </c>
      <c r="E2658">
        <v>319</v>
      </c>
    </row>
    <row r="2659" spans="1:5" x14ac:dyDescent="0.25">
      <c r="A2659" t="s">
        <v>307</v>
      </c>
      <c r="B2659" t="s">
        <v>36</v>
      </c>
      <c r="C2659" t="s">
        <v>19</v>
      </c>
      <c r="D2659">
        <v>196</v>
      </c>
      <c r="E2659">
        <v>213</v>
      </c>
    </row>
    <row r="2660" spans="1:5" x14ac:dyDescent="0.25">
      <c r="A2660" t="s">
        <v>307</v>
      </c>
      <c r="B2660" t="s">
        <v>36</v>
      </c>
      <c r="C2660" t="s">
        <v>20</v>
      </c>
      <c r="D2660">
        <v>119</v>
      </c>
      <c r="E2660">
        <v>134</v>
      </c>
    </row>
    <row r="2661" spans="1:5" x14ac:dyDescent="0.25">
      <c r="A2661" t="s">
        <v>307</v>
      </c>
      <c r="B2661" t="s">
        <v>36</v>
      </c>
      <c r="C2661" t="s">
        <v>21</v>
      </c>
      <c r="D2661">
        <v>105</v>
      </c>
      <c r="E2661">
        <v>120</v>
      </c>
    </row>
    <row r="2662" spans="1:5" x14ac:dyDescent="0.25">
      <c r="A2662" t="s">
        <v>307</v>
      </c>
      <c r="B2662" t="s">
        <v>301</v>
      </c>
      <c r="C2662" t="s">
        <v>300</v>
      </c>
      <c r="D2662">
        <v>41</v>
      </c>
      <c r="E2662">
        <v>39</v>
      </c>
    </row>
    <row r="2663" spans="1:5" x14ac:dyDescent="0.25">
      <c r="A2663" t="s">
        <v>307</v>
      </c>
      <c r="B2663" t="s">
        <v>301</v>
      </c>
      <c r="C2663" t="s">
        <v>4</v>
      </c>
      <c r="D2663">
        <v>165</v>
      </c>
      <c r="E2663">
        <v>157</v>
      </c>
    </row>
    <row r="2664" spans="1:5" x14ac:dyDescent="0.25">
      <c r="A2664" t="s">
        <v>307</v>
      </c>
      <c r="B2664" t="s">
        <v>301</v>
      </c>
      <c r="C2664" t="s">
        <v>5</v>
      </c>
      <c r="D2664">
        <v>204</v>
      </c>
      <c r="E2664">
        <v>196</v>
      </c>
    </row>
    <row r="2665" spans="1:5" x14ac:dyDescent="0.25">
      <c r="A2665" t="s">
        <v>307</v>
      </c>
      <c r="B2665" t="s">
        <v>301</v>
      </c>
      <c r="C2665" t="s">
        <v>6</v>
      </c>
      <c r="D2665">
        <v>196</v>
      </c>
      <c r="E2665">
        <v>190</v>
      </c>
    </row>
    <row r="2666" spans="1:5" x14ac:dyDescent="0.25">
      <c r="A2666" t="s">
        <v>307</v>
      </c>
      <c r="B2666" t="s">
        <v>301</v>
      </c>
      <c r="C2666" t="s">
        <v>7</v>
      </c>
      <c r="D2666">
        <v>186</v>
      </c>
      <c r="E2666">
        <v>181</v>
      </c>
    </row>
    <row r="2667" spans="1:5" x14ac:dyDescent="0.25">
      <c r="A2667" t="s">
        <v>307</v>
      </c>
      <c r="B2667" t="s">
        <v>301</v>
      </c>
      <c r="C2667" t="s">
        <v>8</v>
      </c>
      <c r="D2667">
        <v>165</v>
      </c>
      <c r="E2667">
        <v>165</v>
      </c>
    </row>
    <row r="2668" spans="1:5" x14ac:dyDescent="0.25">
      <c r="A2668" t="s">
        <v>307</v>
      </c>
      <c r="B2668" t="s">
        <v>301</v>
      </c>
      <c r="C2668" t="s">
        <v>9</v>
      </c>
      <c r="D2668">
        <v>150</v>
      </c>
      <c r="E2668">
        <v>153</v>
      </c>
    </row>
    <row r="2669" spans="1:5" x14ac:dyDescent="0.25">
      <c r="A2669" t="s">
        <v>307</v>
      </c>
      <c r="B2669" t="s">
        <v>301</v>
      </c>
      <c r="C2669" t="s">
        <v>10</v>
      </c>
      <c r="D2669">
        <v>143</v>
      </c>
      <c r="E2669">
        <v>151</v>
      </c>
    </row>
    <row r="2670" spans="1:5" x14ac:dyDescent="0.25">
      <c r="A2670" t="s">
        <v>307</v>
      </c>
      <c r="B2670" t="s">
        <v>301</v>
      </c>
      <c r="C2670" t="s">
        <v>11</v>
      </c>
      <c r="D2670">
        <v>116</v>
      </c>
      <c r="E2670">
        <v>127</v>
      </c>
    </row>
    <row r="2671" spans="1:5" x14ac:dyDescent="0.25">
      <c r="A2671" t="s">
        <v>307</v>
      </c>
      <c r="B2671" t="s">
        <v>301</v>
      </c>
      <c r="C2671" t="s">
        <v>12</v>
      </c>
      <c r="D2671">
        <v>97</v>
      </c>
      <c r="E2671">
        <v>109</v>
      </c>
    </row>
    <row r="2672" spans="1:5" x14ac:dyDescent="0.25">
      <c r="A2672" t="s">
        <v>307</v>
      </c>
      <c r="B2672" t="s">
        <v>301</v>
      </c>
      <c r="C2672" t="s">
        <v>13</v>
      </c>
      <c r="D2672">
        <v>84</v>
      </c>
      <c r="E2672">
        <v>93</v>
      </c>
    </row>
    <row r="2673" spans="1:5" x14ac:dyDescent="0.25">
      <c r="A2673" t="s">
        <v>307</v>
      </c>
      <c r="B2673" t="s">
        <v>301</v>
      </c>
      <c r="C2673" t="s">
        <v>14</v>
      </c>
      <c r="D2673">
        <v>74</v>
      </c>
      <c r="E2673">
        <v>79</v>
      </c>
    </row>
    <row r="2674" spans="1:5" x14ac:dyDescent="0.25">
      <c r="A2674" t="s">
        <v>307</v>
      </c>
      <c r="B2674" t="s">
        <v>301</v>
      </c>
      <c r="C2674" t="s">
        <v>15</v>
      </c>
      <c r="D2674">
        <v>61</v>
      </c>
      <c r="E2674">
        <v>64</v>
      </c>
    </row>
    <row r="2675" spans="1:5" x14ac:dyDescent="0.25">
      <c r="A2675" t="s">
        <v>307</v>
      </c>
      <c r="B2675" t="s">
        <v>301</v>
      </c>
      <c r="C2675" t="s">
        <v>16</v>
      </c>
      <c r="D2675">
        <v>49</v>
      </c>
      <c r="E2675">
        <v>51</v>
      </c>
    </row>
    <row r="2676" spans="1:5" x14ac:dyDescent="0.25">
      <c r="A2676" t="s">
        <v>307</v>
      </c>
      <c r="B2676" t="s">
        <v>301</v>
      </c>
      <c r="C2676" t="s">
        <v>17</v>
      </c>
      <c r="D2676">
        <v>37</v>
      </c>
      <c r="E2676">
        <v>38</v>
      </c>
    </row>
    <row r="2677" spans="1:5" x14ac:dyDescent="0.25">
      <c r="A2677" t="s">
        <v>307</v>
      </c>
      <c r="B2677" t="s">
        <v>301</v>
      </c>
      <c r="C2677" t="s">
        <v>18</v>
      </c>
      <c r="D2677">
        <v>26</v>
      </c>
      <c r="E2677">
        <v>27</v>
      </c>
    </row>
    <row r="2678" spans="1:5" x14ac:dyDescent="0.25">
      <c r="A2678" t="s">
        <v>307</v>
      </c>
      <c r="B2678" t="s">
        <v>301</v>
      </c>
      <c r="C2678" t="s">
        <v>19</v>
      </c>
      <c r="D2678">
        <v>16</v>
      </c>
      <c r="E2678">
        <v>18</v>
      </c>
    </row>
    <row r="2679" spans="1:5" x14ac:dyDescent="0.25">
      <c r="A2679" t="s">
        <v>307</v>
      </c>
      <c r="B2679" t="s">
        <v>301</v>
      </c>
      <c r="C2679" t="s">
        <v>20</v>
      </c>
      <c r="D2679">
        <v>10</v>
      </c>
      <c r="E2679">
        <v>11</v>
      </c>
    </row>
    <row r="2680" spans="1:5" x14ac:dyDescent="0.25">
      <c r="A2680" t="s">
        <v>307</v>
      </c>
      <c r="B2680" t="s">
        <v>301</v>
      </c>
      <c r="C2680" t="s">
        <v>21</v>
      </c>
      <c r="D2680">
        <v>9</v>
      </c>
      <c r="E2680">
        <v>10</v>
      </c>
    </row>
    <row r="2681" spans="1:5" x14ac:dyDescent="0.25">
      <c r="A2681" t="s">
        <v>307</v>
      </c>
      <c r="B2681" t="s">
        <v>37</v>
      </c>
      <c r="C2681" t="s">
        <v>300</v>
      </c>
      <c r="D2681">
        <v>171</v>
      </c>
      <c r="E2681">
        <v>162</v>
      </c>
    </row>
    <row r="2682" spans="1:5" x14ac:dyDescent="0.25">
      <c r="A2682" t="s">
        <v>307</v>
      </c>
      <c r="B2682" t="s">
        <v>37</v>
      </c>
      <c r="C2682" t="s">
        <v>4</v>
      </c>
      <c r="D2682">
        <v>675</v>
      </c>
      <c r="E2682">
        <v>641</v>
      </c>
    </row>
    <row r="2683" spans="1:5" x14ac:dyDescent="0.25">
      <c r="A2683" t="s">
        <v>307</v>
      </c>
      <c r="B2683" t="s">
        <v>37</v>
      </c>
      <c r="C2683" t="s">
        <v>5</v>
      </c>
      <c r="D2683">
        <v>833</v>
      </c>
      <c r="E2683">
        <v>802</v>
      </c>
    </row>
    <row r="2684" spans="1:5" x14ac:dyDescent="0.25">
      <c r="A2684" t="s">
        <v>307</v>
      </c>
      <c r="B2684" t="s">
        <v>37</v>
      </c>
      <c r="C2684" t="s">
        <v>6</v>
      </c>
      <c r="D2684">
        <v>803</v>
      </c>
      <c r="E2684">
        <v>778</v>
      </c>
    </row>
    <row r="2685" spans="1:5" x14ac:dyDescent="0.25">
      <c r="A2685" t="s">
        <v>307</v>
      </c>
      <c r="B2685" t="s">
        <v>37</v>
      </c>
      <c r="C2685" t="s">
        <v>7</v>
      </c>
      <c r="D2685">
        <v>760</v>
      </c>
      <c r="E2685">
        <v>739</v>
      </c>
    </row>
    <row r="2686" spans="1:5" x14ac:dyDescent="0.25">
      <c r="A2686" t="s">
        <v>307</v>
      </c>
      <c r="B2686" t="s">
        <v>37</v>
      </c>
      <c r="C2686" t="s">
        <v>8</v>
      </c>
      <c r="D2686">
        <v>675</v>
      </c>
      <c r="E2686">
        <v>676</v>
      </c>
    </row>
    <row r="2687" spans="1:5" x14ac:dyDescent="0.25">
      <c r="A2687" t="s">
        <v>307</v>
      </c>
      <c r="B2687" t="s">
        <v>37</v>
      </c>
      <c r="C2687" t="s">
        <v>9</v>
      </c>
      <c r="D2687">
        <v>613</v>
      </c>
      <c r="E2687">
        <v>626</v>
      </c>
    </row>
    <row r="2688" spans="1:5" x14ac:dyDescent="0.25">
      <c r="A2688" t="s">
        <v>307</v>
      </c>
      <c r="B2688" t="s">
        <v>37</v>
      </c>
      <c r="C2688" t="s">
        <v>10</v>
      </c>
      <c r="D2688">
        <v>558</v>
      </c>
      <c r="E2688">
        <v>593</v>
      </c>
    </row>
    <row r="2689" spans="1:5" x14ac:dyDescent="0.25">
      <c r="A2689" t="s">
        <v>307</v>
      </c>
      <c r="B2689" t="s">
        <v>37</v>
      </c>
      <c r="C2689" t="s">
        <v>11</v>
      </c>
      <c r="D2689">
        <v>474</v>
      </c>
      <c r="E2689">
        <v>518</v>
      </c>
    </row>
    <row r="2690" spans="1:5" x14ac:dyDescent="0.25">
      <c r="A2690" t="s">
        <v>307</v>
      </c>
      <c r="B2690" t="s">
        <v>37</v>
      </c>
      <c r="C2690" t="s">
        <v>12</v>
      </c>
      <c r="D2690">
        <v>398</v>
      </c>
      <c r="E2690">
        <v>446</v>
      </c>
    </row>
    <row r="2691" spans="1:5" x14ac:dyDescent="0.25">
      <c r="A2691" t="s">
        <v>307</v>
      </c>
      <c r="B2691" t="s">
        <v>37</v>
      </c>
      <c r="C2691" t="s">
        <v>13</v>
      </c>
      <c r="D2691">
        <v>344</v>
      </c>
      <c r="E2691">
        <v>380</v>
      </c>
    </row>
    <row r="2692" spans="1:5" x14ac:dyDescent="0.25">
      <c r="A2692" t="s">
        <v>307</v>
      </c>
      <c r="B2692" t="s">
        <v>37</v>
      </c>
      <c r="C2692" t="s">
        <v>14</v>
      </c>
      <c r="D2692">
        <v>302</v>
      </c>
      <c r="E2692">
        <v>322</v>
      </c>
    </row>
    <row r="2693" spans="1:5" x14ac:dyDescent="0.25">
      <c r="A2693" t="s">
        <v>307</v>
      </c>
      <c r="B2693" t="s">
        <v>37</v>
      </c>
      <c r="C2693" t="s">
        <v>15</v>
      </c>
      <c r="D2693">
        <v>252</v>
      </c>
      <c r="E2693">
        <v>264</v>
      </c>
    </row>
    <row r="2694" spans="1:5" x14ac:dyDescent="0.25">
      <c r="A2694" t="s">
        <v>307</v>
      </c>
      <c r="B2694" t="s">
        <v>37</v>
      </c>
      <c r="C2694" t="s">
        <v>16</v>
      </c>
      <c r="D2694">
        <v>204</v>
      </c>
      <c r="E2694">
        <v>210</v>
      </c>
    </row>
    <row r="2695" spans="1:5" x14ac:dyDescent="0.25">
      <c r="A2695" t="s">
        <v>307</v>
      </c>
      <c r="B2695" t="s">
        <v>37</v>
      </c>
      <c r="C2695" t="s">
        <v>17</v>
      </c>
      <c r="D2695">
        <v>153</v>
      </c>
      <c r="E2695">
        <v>158</v>
      </c>
    </row>
    <row r="2696" spans="1:5" x14ac:dyDescent="0.25">
      <c r="A2696" t="s">
        <v>307</v>
      </c>
      <c r="B2696" t="s">
        <v>37</v>
      </c>
      <c r="C2696" t="s">
        <v>18</v>
      </c>
      <c r="D2696">
        <v>107</v>
      </c>
      <c r="E2696">
        <v>112</v>
      </c>
    </row>
    <row r="2697" spans="1:5" x14ac:dyDescent="0.25">
      <c r="A2697" t="s">
        <v>307</v>
      </c>
      <c r="B2697" t="s">
        <v>37</v>
      </c>
      <c r="C2697" t="s">
        <v>19</v>
      </c>
      <c r="D2697">
        <v>69</v>
      </c>
      <c r="E2697">
        <v>74</v>
      </c>
    </row>
    <row r="2698" spans="1:5" x14ac:dyDescent="0.25">
      <c r="A2698" t="s">
        <v>307</v>
      </c>
      <c r="B2698" t="s">
        <v>37</v>
      </c>
      <c r="C2698" t="s">
        <v>20</v>
      </c>
      <c r="D2698">
        <v>42</v>
      </c>
      <c r="E2698">
        <v>47</v>
      </c>
    </row>
    <row r="2699" spans="1:5" x14ac:dyDescent="0.25">
      <c r="A2699" t="s">
        <v>307</v>
      </c>
      <c r="B2699" t="s">
        <v>37</v>
      </c>
      <c r="C2699" t="s">
        <v>21</v>
      </c>
      <c r="D2699">
        <v>37</v>
      </c>
      <c r="E2699">
        <v>42</v>
      </c>
    </row>
    <row r="2700" spans="1:5" x14ac:dyDescent="0.25">
      <c r="A2700" t="s">
        <v>307</v>
      </c>
      <c r="B2700" t="s">
        <v>38</v>
      </c>
      <c r="C2700" t="s">
        <v>300</v>
      </c>
      <c r="D2700">
        <v>212</v>
      </c>
      <c r="E2700">
        <v>202</v>
      </c>
    </row>
    <row r="2701" spans="1:5" x14ac:dyDescent="0.25">
      <c r="A2701" t="s">
        <v>307</v>
      </c>
      <c r="B2701" t="s">
        <v>38</v>
      </c>
      <c r="C2701" t="s">
        <v>4</v>
      </c>
      <c r="D2701">
        <v>840</v>
      </c>
      <c r="E2701">
        <v>797</v>
      </c>
    </row>
    <row r="2702" spans="1:5" x14ac:dyDescent="0.25">
      <c r="A2702" t="s">
        <v>307</v>
      </c>
      <c r="B2702" t="s">
        <v>38</v>
      </c>
      <c r="C2702" t="s">
        <v>5</v>
      </c>
      <c r="D2702">
        <v>1036</v>
      </c>
      <c r="E2702">
        <v>997</v>
      </c>
    </row>
    <row r="2703" spans="1:5" x14ac:dyDescent="0.25">
      <c r="A2703" t="s">
        <v>307</v>
      </c>
      <c r="B2703" t="s">
        <v>38</v>
      </c>
      <c r="C2703" t="s">
        <v>6</v>
      </c>
      <c r="D2703">
        <v>999</v>
      </c>
      <c r="E2703">
        <v>967</v>
      </c>
    </row>
    <row r="2704" spans="1:5" x14ac:dyDescent="0.25">
      <c r="A2704" t="s">
        <v>307</v>
      </c>
      <c r="B2704" t="s">
        <v>38</v>
      </c>
      <c r="C2704" t="s">
        <v>7</v>
      </c>
      <c r="D2704">
        <v>945</v>
      </c>
      <c r="E2704">
        <v>920</v>
      </c>
    </row>
    <row r="2705" spans="1:5" x14ac:dyDescent="0.25">
      <c r="A2705" t="s">
        <v>307</v>
      </c>
      <c r="B2705" t="s">
        <v>38</v>
      </c>
      <c r="C2705" t="s">
        <v>8</v>
      </c>
      <c r="D2705">
        <v>840</v>
      </c>
      <c r="E2705">
        <v>841</v>
      </c>
    </row>
    <row r="2706" spans="1:5" x14ac:dyDescent="0.25">
      <c r="A2706" t="s">
        <v>307</v>
      </c>
      <c r="B2706" t="s">
        <v>38</v>
      </c>
      <c r="C2706" t="s">
        <v>9</v>
      </c>
      <c r="D2706">
        <v>762</v>
      </c>
      <c r="E2706">
        <v>779</v>
      </c>
    </row>
    <row r="2707" spans="1:5" x14ac:dyDescent="0.25">
      <c r="A2707" t="s">
        <v>307</v>
      </c>
      <c r="B2707" t="s">
        <v>38</v>
      </c>
      <c r="C2707" t="s">
        <v>10</v>
      </c>
      <c r="D2707">
        <v>697</v>
      </c>
      <c r="E2707">
        <v>734</v>
      </c>
    </row>
    <row r="2708" spans="1:5" x14ac:dyDescent="0.25">
      <c r="A2708" t="s">
        <v>307</v>
      </c>
      <c r="B2708" t="s">
        <v>38</v>
      </c>
      <c r="C2708" t="s">
        <v>11</v>
      </c>
      <c r="D2708">
        <v>589</v>
      </c>
      <c r="E2708">
        <v>645</v>
      </c>
    </row>
    <row r="2709" spans="1:5" x14ac:dyDescent="0.25">
      <c r="A2709" t="s">
        <v>307</v>
      </c>
      <c r="B2709" t="s">
        <v>38</v>
      </c>
      <c r="C2709" t="s">
        <v>12</v>
      </c>
      <c r="D2709">
        <v>495</v>
      </c>
      <c r="E2709">
        <v>555</v>
      </c>
    </row>
    <row r="2710" spans="1:5" x14ac:dyDescent="0.25">
      <c r="A2710" t="s">
        <v>307</v>
      </c>
      <c r="B2710" t="s">
        <v>38</v>
      </c>
      <c r="C2710" t="s">
        <v>13</v>
      </c>
      <c r="D2710">
        <v>428</v>
      </c>
      <c r="E2710">
        <v>473</v>
      </c>
    </row>
    <row r="2711" spans="1:5" x14ac:dyDescent="0.25">
      <c r="A2711" t="s">
        <v>307</v>
      </c>
      <c r="B2711" t="s">
        <v>38</v>
      </c>
      <c r="C2711" t="s">
        <v>14</v>
      </c>
      <c r="D2711">
        <v>375</v>
      </c>
      <c r="E2711">
        <v>401</v>
      </c>
    </row>
    <row r="2712" spans="1:5" x14ac:dyDescent="0.25">
      <c r="A2712" t="s">
        <v>307</v>
      </c>
      <c r="B2712" t="s">
        <v>38</v>
      </c>
      <c r="C2712" t="s">
        <v>15</v>
      </c>
      <c r="D2712">
        <v>313</v>
      </c>
      <c r="E2712">
        <v>328</v>
      </c>
    </row>
    <row r="2713" spans="1:5" x14ac:dyDescent="0.25">
      <c r="A2713" t="s">
        <v>307</v>
      </c>
      <c r="B2713" t="s">
        <v>38</v>
      </c>
      <c r="C2713" t="s">
        <v>16</v>
      </c>
      <c r="D2713">
        <v>253</v>
      </c>
      <c r="E2713">
        <v>261</v>
      </c>
    </row>
    <row r="2714" spans="1:5" x14ac:dyDescent="0.25">
      <c r="A2714" t="s">
        <v>307</v>
      </c>
      <c r="B2714" t="s">
        <v>38</v>
      </c>
      <c r="C2714" t="s">
        <v>17</v>
      </c>
      <c r="D2714">
        <v>190</v>
      </c>
      <c r="E2714">
        <v>197</v>
      </c>
    </row>
    <row r="2715" spans="1:5" x14ac:dyDescent="0.25">
      <c r="A2715" t="s">
        <v>307</v>
      </c>
      <c r="B2715" t="s">
        <v>38</v>
      </c>
      <c r="C2715" t="s">
        <v>18</v>
      </c>
      <c r="D2715">
        <v>133</v>
      </c>
      <c r="E2715">
        <v>139</v>
      </c>
    </row>
    <row r="2716" spans="1:5" x14ac:dyDescent="0.25">
      <c r="A2716" t="s">
        <v>307</v>
      </c>
      <c r="B2716" t="s">
        <v>38</v>
      </c>
      <c r="C2716" t="s">
        <v>19</v>
      </c>
      <c r="D2716">
        <v>85</v>
      </c>
      <c r="E2716">
        <v>93</v>
      </c>
    </row>
    <row r="2717" spans="1:5" x14ac:dyDescent="0.25">
      <c r="A2717" t="s">
        <v>307</v>
      </c>
      <c r="B2717" t="s">
        <v>38</v>
      </c>
      <c r="C2717" t="s">
        <v>20</v>
      </c>
      <c r="D2717">
        <v>52</v>
      </c>
      <c r="E2717">
        <v>58</v>
      </c>
    </row>
    <row r="2718" spans="1:5" x14ac:dyDescent="0.25">
      <c r="A2718" t="s">
        <v>307</v>
      </c>
      <c r="B2718" t="s">
        <v>38</v>
      </c>
      <c r="C2718" t="s">
        <v>21</v>
      </c>
      <c r="D2718">
        <v>46</v>
      </c>
      <c r="E2718">
        <v>52</v>
      </c>
    </row>
    <row r="2719" spans="1:5" x14ac:dyDescent="0.25">
      <c r="A2719" t="s">
        <v>307</v>
      </c>
      <c r="B2719" t="s">
        <v>39</v>
      </c>
      <c r="C2719" t="s">
        <v>300</v>
      </c>
      <c r="D2719">
        <v>990</v>
      </c>
      <c r="E2719">
        <v>942</v>
      </c>
    </row>
    <row r="2720" spans="1:5" x14ac:dyDescent="0.25">
      <c r="A2720" t="s">
        <v>307</v>
      </c>
      <c r="B2720" t="s">
        <v>39</v>
      </c>
      <c r="C2720" t="s">
        <v>4</v>
      </c>
      <c r="D2720">
        <v>3909</v>
      </c>
      <c r="E2720">
        <v>3711</v>
      </c>
    </row>
    <row r="2721" spans="1:5" x14ac:dyDescent="0.25">
      <c r="A2721" t="s">
        <v>307</v>
      </c>
      <c r="B2721" t="s">
        <v>39</v>
      </c>
      <c r="C2721" t="s">
        <v>5</v>
      </c>
      <c r="D2721">
        <v>4824</v>
      </c>
      <c r="E2721">
        <v>4641</v>
      </c>
    </row>
    <row r="2722" spans="1:5" x14ac:dyDescent="0.25">
      <c r="A2722" t="s">
        <v>307</v>
      </c>
      <c r="B2722" t="s">
        <v>39</v>
      </c>
      <c r="C2722" t="s">
        <v>6</v>
      </c>
      <c r="D2722">
        <v>4650</v>
      </c>
      <c r="E2722">
        <v>4504</v>
      </c>
    </row>
    <row r="2723" spans="1:5" x14ac:dyDescent="0.25">
      <c r="A2723" t="s">
        <v>307</v>
      </c>
      <c r="B2723" t="s">
        <v>39</v>
      </c>
      <c r="C2723" t="s">
        <v>7</v>
      </c>
      <c r="D2723">
        <v>4401</v>
      </c>
      <c r="E2723">
        <v>4281</v>
      </c>
    </row>
    <row r="2724" spans="1:5" x14ac:dyDescent="0.25">
      <c r="A2724" t="s">
        <v>307</v>
      </c>
      <c r="B2724" t="s">
        <v>39</v>
      </c>
      <c r="C2724" t="s">
        <v>8</v>
      </c>
      <c r="D2724">
        <v>3909</v>
      </c>
      <c r="E2724">
        <v>3916</v>
      </c>
    </row>
    <row r="2725" spans="1:5" x14ac:dyDescent="0.25">
      <c r="A2725" t="s">
        <v>307</v>
      </c>
      <c r="B2725" t="s">
        <v>39</v>
      </c>
      <c r="C2725" t="s">
        <v>9</v>
      </c>
      <c r="D2725">
        <v>3550</v>
      </c>
      <c r="E2725">
        <v>3625</v>
      </c>
    </row>
    <row r="2726" spans="1:5" x14ac:dyDescent="0.25">
      <c r="A2726" t="s">
        <v>307</v>
      </c>
      <c r="B2726" t="s">
        <v>39</v>
      </c>
      <c r="C2726" t="s">
        <v>10</v>
      </c>
      <c r="D2726">
        <v>3205</v>
      </c>
      <c r="E2726">
        <v>3382</v>
      </c>
    </row>
    <row r="2727" spans="1:5" x14ac:dyDescent="0.25">
      <c r="A2727" t="s">
        <v>307</v>
      </c>
      <c r="B2727" t="s">
        <v>39</v>
      </c>
      <c r="C2727" t="s">
        <v>11</v>
      </c>
      <c r="D2727">
        <v>2745</v>
      </c>
      <c r="E2727">
        <v>3003</v>
      </c>
    </row>
    <row r="2728" spans="1:5" x14ac:dyDescent="0.25">
      <c r="A2728" t="s">
        <v>307</v>
      </c>
      <c r="B2728" t="s">
        <v>39</v>
      </c>
      <c r="C2728" t="s">
        <v>12</v>
      </c>
      <c r="D2728">
        <v>2305</v>
      </c>
      <c r="E2728">
        <v>2586</v>
      </c>
    </row>
    <row r="2729" spans="1:5" x14ac:dyDescent="0.25">
      <c r="A2729" t="s">
        <v>307</v>
      </c>
      <c r="B2729" t="s">
        <v>39</v>
      </c>
      <c r="C2729" t="s">
        <v>13</v>
      </c>
      <c r="D2729">
        <v>1992</v>
      </c>
      <c r="E2729">
        <v>2203</v>
      </c>
    </row>
    <row r="2730" spans="1:5" x14ac:dyDescent="0.25">
      <c r="A2730" t="s">
        <v>307</v>
      </c>
      <c r="B2730" t="s">
        <v>39</v>
      </c>
      <c r="C2730" t="s">
        <v>14</v>
      </c>
      <c r="D2730">
        <v>1749</v>
      </c>
      <c r="E2730">
        <v>1866</v>
      </c>
    </row>
    <row r="2731" spans="1:5" x14ac:dyDescent="0.25">
      <c r="A2731" t="s">
        <v>307</v>
      </c>
      <c r="B2731" t="s">
        <v>39</v>
      </c>
      <c r="C2731" t="s">
        <v>15</v>
      </c>
      <c r="D2731">
        <v>1459</v>
      </c>
      <c r="E2731">
        <v>1530</v>
      </c>
    </row>
    <row r="2732" spans="1:5" x14ac:dyDescent="0.25">
      <c r="A2732" t="s">
        <v>307</v>
      </c>
      <c r="B2732" t="s">
        <v>39</v>
      </c>
      <c r="C2732" t="s">
        <v>16</v>
      </c>
      <c r="D2732">
        <v>1181</v>
      </c>
      <c r="E2732">
        <v>1216</v>
      </c>
    </row>
    <row r="2733" spans="1:5" x14ac:dyDescent="0.25">
      <c r="A2733" t="s">
        <v>307</v>
      </c>
      <c r="B2733" t="s">
        <v>39</v>
      </c>
      <c r="C2733" t="s">
        <v>17</v>
      </c>
      <c r="D2733">
        <v>886</v>
      </c>
      <c r="E2733">
        <v>919</v>
      </c>
    </row>
    <row r="2734" spans="1:5" x14ac:dyDescent="0.25">
      <c r="A2734" t="s">
        <v>307</v>
      </c>
      <c r="B2734" t="s">
        <v>39</v>
      </c>
      <c r="C2734" t="s">
        <v>18</v>
      </c>
      <c r="D2734">
        <v>619</v>
      </c>
      <c r="E2734">
        <v>650</v>
      </c>
    </row>
    <row r="2735" spans="1:5" x14ac:dyDescent="0.25">
      <c r="A2735" t="s">
        <v>307</v>
      </c>
      <c r="B2735" t="s">
        <v>39</v>
      </c>
      <c r="C2735" t="s">
        <v>19</v>
      </c>
      <c r="D2735">
        <v>399</v>
      </c>
      <c r="E2735">
        <v>433</v>
      </c>
    </row>
    <row r="2736" spans="1:5" x14ac:dyDescent="0.25">
      <c r="A2736" t="s">
        <v>307</v>
      </c>
      <c r="B2736" t="s">
        <v>39</v>
      </c>
      <c r="C2736" t="s">
        <v>20</v>
      </c>
      <c r="D2736">
        <v>243</v>
      </c>
      <c r="E2736">
        <v>274</v>
      </c>
    </row>
    <row r="2737" spans="1:5" x14ac:dyDescent="0.25">
      <c r="A2737" t="s">
        <v>307</v>
      </c>
      <c r="B2737" t="s">
        <v>39</v>
      </c>
      <c r="C2737" t="s">
        <v>21</v>
      </c>
      <c r="D2737">
        <v>214</v>
      </c>
      <c r="E2737">
        <v>245</v>
      </c>
    </row>
    <row r="2738" spans="1:5" x14ac:dyDescent="0.25">
      <c r="A2738" t="s">
        <v>307</v>
      </c>
      <c r="B2738" t="s">
        <v>40</v>
      </c>
      <c r="C2738" t="s">
        <v>300</v>
      </c>
      <c r="D2738">
        <v>132</v>
      </c>
      <c r="E2738">
        <v>126</v>
      </c>
    </row>
    <row r="2739" spans="1:5" x14ac:dyDescent="0.25">
      <c r="A2739" t="s">
        <v>307</v>
      </c>
      <c r="B2739" t="s">
        <v>40</v>
      </c>
      <c r="C2739" t="s">
        <v>4</v>
      </c>
      <c r="D2739">
        <v>524</v>
      </c>
      <c r="E2739">
        <v>497</v>
      </c>
    </row>
    <row r="2740" spans="1:5" x14ac:dyDescent="0.25">
      <c r="A2740" t="s">
        <v>307</v>
      </c>
      <c r="B2740" t="s">
        <v>40</v>
      </c>
      <c r="C2740" t="s">
        <v>5</v>
      </c>
      <c r="D2740">
        <v>647</v>
      </c>
      <c r="E2740">
        <v>622</v>
      </c>
    </row>
    <row r="2741" spans="1:5" x14ac:dyDescent="0.25">
      <c r="A2741" t="s">
        <v>307</v>
      </c>
      <c r="B2741" t="s">
        <v>40</v>
      </c>
      <c r="C2741" t="s">
        <v>6</v>
      </c>
      <c r="D2741">
        <v>623</v>
      </c>
      <c r="E2741">
        <v>604</v>
      </c>
    </row>
    <row r="2742" spans="1:5" x14ac:dyDescent="0.25">
      <c r="A2742" t="s">
        <v>307</v>
      </c>
      <c r="B2742" t="s">
        <v>40</v>
      </c>
      <c r="C2742" t="s">
        <v>7</v>
      </c>
      <c r="D2742">
        <v>590</v>
      </c>
      <c r="E2742">
        <v>574</v>
      </c>
    </row>
    <row r="2743" spans="1:5" x14ac:dyDescent="0.25">
      <c r="A2743" t="s">
        <v>307</v>
      </c>
      <c r="B2743" t="s">
        <v>40</v>
      </c>
      <c r="C2743" t="s">
        <v>8</v>
      </c>
      <c r="D2743">
        <v>524</v>
      </c>
      <c r="E2743">
        <v>525</v>
      </c>
    </row>
    <row r="2744" spans="1:5" x14ac:dyDescent="0.25">
      <c r="A2744" t="s">
        <v>307</v>
      </c>
      <c r="B2744" t="s">
        <v>40</v>
      </c>
      <c r="C2744" t="s">
        <v>9</v>
      </c>
      <c r="D2744">
        <v>476</v>
      </c>
      <c r="E2744">
        <v>486</v>
      </c>
    </row>
    <row r="2745" spans="1:5" x14ac:dyDescent="0.25">
      <c r="A2745" t="s">
        <v>307</v>
      </c>
      <c r="B2745" t="s">
        <v>40</v>
      </c>
      <c r="C2745" t="s">
        <v>10</v>
      </c>
      <c r="D2745">
        <v>437</v>
      </c>
      <c r="E2745">
        <v>462</v>
      </c>
    </row>
    <row r="2746" spans="1:5" x14ac:dyDescent="0.25">
      <c r="A2746" t="s">
        <v>307</v>
      </c>
      <c r="B2746" t="s">
        <v>40</v>
      </c>
      <c r="C2746" t="s">
        <v>11</v>
      </c>
      <c r="D2746">
        <v>368</v>
      </c>
      <c r="E2746">
        <v>402</v>
      </c>
    </row>
    <row r="2747" spans="1:5" x14ac:dyDescent="0.25">
      <c r="A2747" t="s">
        <v>307</v>
      </c>
      <c r="B2747" t="s">
        <v>40</v>
      </c>
      <c r="C2747" t="s">
        <v>12</v>
      </c>
      <c r="D2747">
        <v>309</v>
      </c>
      <c r="E2747">
        <v>346</v>
      </c>
    </row>
    <row r="2748" spans="1:5" x14ac:dyDescent="0.25">
      <c r="A2748" t="s">
        <v>307</v>
      </c>
      <c r="B2748" t="s">
        <v>40</v>
      </c>
      <c r="C2748" t="s">
        <v>13</v>
      </c>
      <c r="D2748">
        <v>267</v>
      </c>
      <c r="E2748">
        <v>295</v>
      </c>
    </row>
    <row r="2749" spans="1:5" x14ac:dyDescent="0.25">
      <c r="A2749" t="s">
        <v>307</v>
      </c>
      <c r="B2749" t="s">
        <v>40</v>
      </c>
      <c r="C2749" t="s">
        <v>14</v>
      </c>
      <c r="D2749">
        <v>234</v>
      </c>
      <c r="E2749">
        <v>250</v>
      </c>
    </row>
    <row r="2750" spans="1:5" x14ac:dyDescent="0.25">
      <c r="A2750" t="s">
        <v>307</v>
      </c>
      <c r="B2750" t="s">
        <v>40</v>
      </c>
      <c r="C2750" t="s">
        <v>15</v>
      </c>
      <c r="D2750">
        <v>195</v>
      </c>
      <c r="E2750">
        <v>205</v>
      </c>
    </row>
    <row r="2751" spans="1:5" x14ac:dyDescent="0.25">
      <c r="A2751" t="s">
        <v>307</v>
      </c>
      <c r="B2751" t="s">
        <v>40</v>
      </c>
      <c r="C2751" t="s">
        <v>16</v>
      </c>
      <c r="D2751">
        <v>158</v>
      </c>
      <c r="E2751">
        <v>163</v>
      </c>
    </row>
    <row r="2752" spans="1:5" x14ac:dyDescent="0.25">
      <c r="A2752" t="s">
        <v>307</v>
      </c>
      <c r="B2752" t="s">
        <v>40</v>
      </c>
      <c r="C2752" t="s">
        <v>17</v>
      </c>
      <c r="D2752">
        <v>118</v>
      </c>
      <c r="E2752">
        <v>123</v>
      </c>
    </row>
    <row r="2753" spans="1:5" x14ac:dyDescent="0.25">
      <c r="A2753" t="s">
        <v>307</v>
      </c>
      <c r="B2753" t="s">
        <v>40</v>
      </c>
      <c r="C2753" t="s">
        <v>18</v>
      </c>
      <c r="D2753">
        <v>83</v>
      </c>
      <c r="E2753">
        <v>87</v>
      </c>
    </row>
    <row r="2754" spans="1:5" x14ac:dyDescent="0.25">
      <c r="A2754" t="s">
        <v>307</v>
      </c>
      <c r="B2754" t="s">
        <v>40</v>
      </c>
      <c r="C2754" t="s">
        <v>19</v>
      </c>
      <c r="D2754">
        <v>53</v>
      </c>
      <c r="E2754">
        <v>58</v>
      </c>
    </row>
    <row r="2755" spans="1:5" x14ac:dyDescent="0.25">
      <c r="A2755" t="s">
        <v>307</v>
      </c>
      <c r="B2755" t="s">
        <v>40</v>
      </c>
      <c r="C2755" t="s">
        <v>20</v>
      </c>
      <c r="D2755">
        <v>32</v>
      </c>
      <c r="E2755">
        <v>36</v>
      </c>
    </row>
    <row r="2756" spans="1:5" x14ac:dyDescent="0.25">
      <c r="A2756" t="s">
        <v>307</v>
      </c>
      <c r="B2756" t="s">
        <v>40</v>
      </c>
      <c r="C2756" t="s">
        <v>21</v>
      </c>
      <c r="D2756">
        <v>28</v>
      </c>
      <c r="E2756">
        <v>32</v>
      </c>
    </row>
    <row r="2757" spans="1:5" x14ac:dyDescent="0.25">
      <c r="A2757" t="s">
        <v>307</v>
      </c>
      <c r="B2757" t="s">
        <v>41</v>
      </c>
      <c r="C2757" t="s">
        <v>300</v>
      </c>
      <c r="D2757">
        <v>72</v>
      </c>
      <c r="E2757">
        <v>69</v>
      </c>
    </row>
    <row r="2758" spans="1:5" x14ac:dyDescent="0.25">
      <c r="A2758" t="s">
        <v>307</v>
      </c>
      <c r="B2758" t="s">
        <v>41</v>
      </c>
      <c r="C2758" t="s">
        <v>4</v>
      </c>
      <c r="D2758">
        <v>286</v>
      </c>
      <c r="E2758">
        <v>271</v>
      </c>
    </row>
    <row r="2759" spans="1:5" x14ac:dyDescent="0.25">
      <c r="A2759" t="s">
        <v>307</v>
      </c>
      <c r="B2759" t="s">
        <v>41</v>
      </c>
      <c r="C2759" t="s">
        <v>5</v>
      </c>
      <c r="D2759">
        <v>353</v>
      </c>
      <c r="E2759">
        <v>340</v>
      </c>
    </row>
    <row r="2760" spans="1:5" x14ac:dyDescent="0.25">
      <c r="A2760" t="s">
        <v>307</v>
      </c>
      <c r="B2760" t="s">
        <v>41</v>
      </c>
      <c r="C2760" t="s">
        <v>6</v>
      </c>
      <c r="D2760">
        <v>340</v>
      </c>
      <c r="E2760">
        <v>329</v>
      </c>
    </row>
    <row r="2761" spans="1:5" x14ac:dyDescent="0.25">
      <c r="A2761" t="s">
        <v>307</v>
      </c>
      <c r="B2761" t="s">
        <v>41</v>
      </c>
      <c r="C2761" t="s">
        <v>7</v>
      </c>
      <c r="D2761">
        <v>322</v>
      </c>
      <c r="E2761">
        <v>313</v>
      </c>
    </row>
    <row r="2762" spans="1:5" x14ac:dyDescent="0.25">
      <c r="A2762" t="s">
        <v>307</v>
      </c>
      <c r="B2762" t="s">
        <v>41</v>
      </c>
      <c r="C2762" t="s">
        <v>8</v>
      </c>
      <c r="D2762">
        <v>286</v>
      </c>
      <c r="E2762">
        <v>286</v>
      </c>
    </row>
    <row r="2763" spans="1:5" x14ac:dyDescent="0.25">
      <c r="A2763" t="s">
        <v>307</v>
      </c>
      <c r="B2763" t="s">
        <v>41</v>
      </c>
      <c r="C2763" t="s">
        <v>9</v>
      </c>
      <c r="D2763">
        <v>260</v>
      </c>
      <c r="E2763">
        <v>265</v>
      </c>
    </row>
    <row r="2764" spans="1:5" x14ac:dyDescent="0.25">
      <c r="A2764" t="s">
        <v>307</v>
      </c>
      <c r="B2764" t="s">
        <v>41</v>
      </c>
      <c r="C2764" t="s">
        <v>10</v>
      </c>
      <c r="D2764">
        <v>244</v>
      </c>
      <c r="E2764">
        <v>257</v>
      </c>
    </row>
    <row r="2765" spans="1:5" x14ac:dyDescent="0.25">
      <c r="A2765" t="s">
        <v>307</v>
      </c>
      <c r="B2765" t="s">
        <v>41</v>
      </c>
      <c r="C2765" t="s">
        <v>11</v>
      </c>
      <c r="D2765">
        <v>201</v>
      </c>
      <c r="E2765">
        <v>219</v>
      </c>
    </row>
    <row r="2766" spans="1:5" x14ac:dyDescent="0.25">
      <c r="A2766" t="s">
        <v>307</v>
      </c>
      <c r="B2766" t="s">
        <v>41</v>
      </c>
      <c r="C2766" t="s">
        <v>12</v>
      </c>
      <c r="D2766">
        <v>168</v>
      </c>
      <c r="E2766">
        <v>189</v>
      </c>
    </row>
    <row r="2767" spans="1:5" x14ac:dyDescent="0.25">
      <c r="A2767" t="s">
        <v>307</v>
      </c>
      <c r="B2767" t="s">
        <v>41</v>
      </c>
      <c r="C2767" t="s">
        <v>13</v>
      </c>
      <c r="D2767">
        <v>145</v>
      </c>
      <c r="E2767">
        <v>161</v>
      </c>
    </row>
    <row r="2768" spans="1:5" x14ac:dyDescent="0.25">
      <c r="A2768" t="s">
        <v>307</v>
      </c>
      <c r="B2768" t="s">
        <v>41</v>
      </c>
      <c r="C2768" t="s">
        <v>14</v>
      </c>
      <c r="D2768">
        <v>128</v>
      </c>
      <c r="E2768">
        <v>136</v>
      </c>
    </row>
    <row r="2769" spans="1:5" x14ac:dyDescent="0.25">
      <c r="A2769" t="s">
        <v>307</v>
      </c>
      <c r="B2769" t="s">
        <v>41</v>
      </c>
      <c r="C2769" t="s">
        <v>15</v>
      </c>
      <c r="D2769">
        <v>106</v>
      </c>
      <c r="E2769">
        <v>112</v>
      </c>
    </row>
    <row r="2770" spans="1:5" x14ac:dyDescent="0.25">
      <c r="A2770" t="s">
        <v>307</v>
      </c>
      <c r="B2770" t="s">
        <v>41</v>
      </c>
      <c r="C2770" t="s">
        <v>16</v>
      </c>
      <c r="D2770">
        <v>86</v>
      </c>
      <c r="E2770">
        <v>89</v>
      </c>
    </row>
    <row r="2771" spans="1:5" x14ac:dyDescent="0.25">
      <c r="A2771" t="s">
        <v>307</v>
      </c>
      <c r="B2771" t="s">
        <v>41</v>
      </c>
      <c r="C2771" t="s">
        <v>17</v>
      </c>
      <c r="D2771">
        <v>64</v>
      </c>
      <c r="E2771">
        <v>67</v>
      </c>
    </row>
    <row r="2772" spans="1:5" x14ac:dyDescent="0.25">
      <c r="A2772" t="s">
        <v>307</v>
      </c>
      <c r="B2772" t="s">
        <v>41</v>
      </c>
      <c r="C2772" t="s">
        <v>18</v>
      </c>
      <c r="D2772">
        <v>45</v>
      </c>
      <c r="E2772">
        <v>47</v>
      </c>
    </row>
    <row r="2773" spans="1:5" x14ac:dyDescent="0.25">
      <c r="A2773" t="s">
        <v>307</v>
      </c>
      <c r="B2773" t="s">
        <v>41</v>
      </c>
      <c r="C2773" t="s">
        <v>19</v>
      </c>
      <c r="D2773">
        <v>29</v>
      </c>
      <c r="E2773">
        <v>31</v>
      </c>
    </row>
    <row r="2774" spans="1:5" x14ac:dyDescent="0.25">
      <c r="A2774" t="s">
        <v>307</v>
      </c>
      <c r="B2774" t="s">
        <v>41</v>
      </c>
      <c r="C2774" t="s">
        <v>20</v>
      </c>
      <c r="D2774">
        <v>17</v>
      </c>
      <c r="E2774">
        <v>20</v>
      </c>
    </row>
    <row r="2775" spans="1:5" x14ac:dyDescent="0.25">
      <c r="A2775" t="s">
        <v>307</v>
      </c>
      <c r="B2775" t="s">
        <v>41</v>
      </c>
      <c r="C2775" t="s">
        <v>21</v>
      </c>
      <c r="D2775">
        <v>15</v>
      </c>
      <c r="E2775">
        <v>17</v>
      </c>
    </row>
    <row r="2776" spans="1:5" x14ac:dyDescent="0.25">
      <c r="A2776" t="s">
        <v>307</v>
      </c>
      <c r="B2776" t="s">
        <v>42</v>
      </c>
      <c r="C2776" t="s">
        <v>300</v>
      </c>
      <c r="D2776">
        <v>460</v>
      </c>
      <c r="E2776">
        <v>437</v>
      </c>
    </row>
    <row r="2777" spans="1:5" x14ac:dyDescent="0.25">
      <c r="A2777" t="s">
        <v>307</v>
      </c>
      <c r="B2777" t="s">
        <v>42</v>
      </c>
      <c r="C2777" t="s">
        <v>4</v>
      </c>
      <c r="D2777">
        <v>1816</v>
      </c>
      <c r="E2777">
        <v>1724</v>
      </c>
    </row>
    <row r="2778" spans="1:5" x14ac:dyDescent="0.25">
      <c r="A2778" t="s">
        <v>307</v>
      </c>
      <c r="B2778" t="s">
        <v>42</v>
      </c>
      <c r="C2778" t="s">
        <v>5</v>
      </c>
      <c r="D2778">
        <v>2241</v>
      </c>
      <c r="E2778">
        <v>2156</v>
      </c>
    </row>
    <row r="2779" spans="1:5" x14ac:dyDescent="0.25">
      <c r="A2779" t="s">
        <v>307</v>
      </c>
      <c r="B2779" t="s">
        <v>42</v>
      </c>
      <c r="C2779" t="s">
        <v>6</v>
      </c>
      <c r="D2779">
        <v>2160</v>
      </c>
      <c r="E2779">
        <v>2092</v>
      </c>
    </row>
    <row r="2780" spans="1:5" x14ac:dyDescent="0.25">
      <c r="A2780" t="s">
        <v>307</v>
      </c>
      <c r="B2780" t="s">
        <v>42</v>
      </c>
      <c r="C2780" t="s">
        <v>7</v>
      </c>
      <c r="D2780">
        <v>2044</v>
      </c>
      <c r="E2780">
        <v>1989</v>
      </c>
    </row>
    <row r="2781" spans="1:5" x14ac:dyDescent="0.25">
      <c r="A2781" t="s">
        <v>307</v>
      </c>
      <c r="B2781" t="s">
        <v>42</v>
      </c>
      <c r="C2781" t="s">
        <v>8</v>
      </c>
      <c r="D2781">
        <v>1816</v>
      </c>
      <c r="E2781">
        <v>1819</v>
      </c>
    </row>
    <row r="2782" spans="1:5" x14ac:dyDescent="0.25">
      <c r="A2782" t="s">
        <v>307</v>
      </c>
      <c r="B2782" t="s">
        <v>42</v>
      </c>
      <c r="C2782" t="s">
        <v>9</v>
      </c>
      <c r="D2782">
        <v>1649</v>
      </c>
      <c r="E2782">
        <v>1684</v>
      </c>
    </row>
    <row r="2783" spans="1:5" x14ac:dyDescent="0.25">
      <c r="A2783" t="s">
        <v>307</v>
      </c>
      <c r="B2783" t="s">
        <v>42</v>
      </c>
      <c r="C2783" t="s">
        <v>10</v>
      </c>
      <c r="D2783">
        <v>1493</v>
      </c>
      <c r="E2783">
        <v>1575</v>
      </c>
    </row>
    <row r="2784" spans="1:5" x14ac:dyDescent="0.25">
      <c r="A2784" t="s">
        <v>307</v>
      </c>
      <c r="B2784" t="s">
        <v>42</v>
      </c>
      <c r="C2784" t="s">
        <v>11</v>
      </c>
      <c r="D2784">
        <v>1275</v>
      </c>
      <c r="E2784">
        <v>1395</v>
      </c>
    </row>
    <row r="2785" spans="1:5" x14ac:dyDescent="0.25">
      <c r="A2785" t="s">
        <v>307</v>
      </c>
      <c r="B2785" t="s">
        <v>42</v>
      </c>
      <c r="C2785" t="s">
        <v>12</v>
      </c>
      <c r="D2785">
        <v>1070</v>
      </c>
      <c r="E2785">
        <v>1201</v>
      </c>
    </row>
    <row r="2786" spans="1:5" x14ac:dyDescent="0.25">
      <c r="A2786" t="s">
        <v>307</v>
      </c>
      <c r="B2786" t="s">
        <v>42</v>
      </c>
      <c r="C2786" t="s">
        <v>13</v>
      </c>
      <c r="D2786">
        <v>925</v>
      </c>
      <c r="E2786">
        <v>1023</v>
      </c>
    </row>
    <row r="2787" spans="1:5" x14ac:dyDescent="0.25">
      <c r="A2787" t="s">
        <v>307</v>
      </c>
      <c r="B2787" t="s">
        <v>42</v>
      </c>
      <c r="C2787" t="s">
        <v>14</v>
      </c>
      <c r="D2787">
        <v>812</v>
      </c>
      <c r="E2787">
        <v>867</v>
      </c>
    </row>
    <row r="2788" spans="1:5" x14ac:dyDescent="0.25">
      <c r="A2788" t="s">
        <v>307</v>
      </c>
      <c r="B2788" t="s">
        <v>42</v>
      </c>
      <c r="C2788" t="s">
        <v>15</v>
      </c>
      <c r="D2788">
        <v>678</v>
      </c>
      <c r="E2788">
        <v>710</v>
      </c>
    </row>
    <row r="2789" spans="1:5" x14ac:dyDescent="0.25">
      <c r="A2789" t="s">
        <v>307</v>
      </c>
      <c r="B2789" t="s">
        <v>42</v>
      </c>
      <c r="C2789" t="s">
        <v>16</v>
      </c>
      <c r="D2789">
        <v>548</v>
      </c>
      <c r="E2789">
        <v>564</v>
      </c>
    </row>
    <row r="2790" spans="1:5" x14ac:dyDescent="0.25">
      <c r="A2790" t="s">
        <v>307</v>
      </c>
      <c r="B2790" t="s">
        <v>42</v>
      </c>
      <c r="C2790" t="s">
        <v>17</v>
      </c>
      <c r="D2790">
        <v>411</v>
      </c>
      <c r="E2790">
        <v>427</v>
      </c>
    </row>
    <row r="2791" spans="1:5" x14ac:dyDescent="0.25">
      <c r="A2791" t="s">
        <v>307</v>
      </c>
      <c r="B2791" t="s">
        <v>42</v>
      </c>
      <c r="C2791" t="s">
        <v>18</v>
      </c>
      <c r="D2791">
        <v>287</v>
      </c>
      <c r="E2791">
        <v>302</v>
      </c>
    </row>
    <row r="2792" spans="1:5" x14ac:dyDescent="0.25">
      <c r="A2792" t="s">
        <v>307</v>
      </c>
      <c r="B2792" t="s">
        <v>42</v>
      </c>
      <c r="C2792" t="s">
        <v>19</v>
      </c>
      <c r="D2792">
        <v>185</v>
      </c>
      <c r="E2792">
        <v>201</v>
      </c>
    </row>
    <row r="2793" spans="1:5" x14ac:dyDescent="0.25">
      <c r="A2793" t="s">
        <v>307</v>
      </c>
      <c r="B2793" t="s">
        <v>42</v>
      </c>
      <c r="C2793" t="s">
        <v>20</v>
      </c>
      <c r="D2793">
        <v>113</v>
      </c>
      <c r="E2793">
        <v>127</v>
      </c>
    </row>
    <row r="2794" spans="1:5" x14ac:dyDescent="0.25">
      <c r="A2794" t="s">
        <v>307</v>
      </c>
      <c r="B2794" t="s">
        <v>42</v>
      </c>
      <c r="C2794" t="s">
        <v>21</v>
      </c>
      <c r="D2794">
        <v>99</v>
      </c>
      <c r="E2794">
        <v>114</v>
      </c>
    </row>
    <row r="2795" spans="1:5" x14ac:dyDescent="0.25">
      <c r="A2795" t="s">
        <v>307</v>
      </c>
      <c r="B2795" t="s">
        <v>43</v>
      </c>
      <c r="C2795" t="s">
        <v>300</v>
      </c>
      <c r="D2795">
        <v>1084</v>
      </c>
      <c r="E2795">
        <v>1031</v>
      </c>
    </row>
    <row r="2796" spans="1:5" x14ac:dyDescent="0.25">
      <c r="A2796" t="s">
        <v>307</v>
      </c>
      <c r="B2796" t="s">
        <v>43</v>
      </c>
      <c r="C2796" t="s">
        <v>4</v>
      </c>
      <c r="D2796">
        <v>4282</v>
      </c>
      <c r="E2796">
        <v>4064</v>
      </c>
    </row>
    <row r="2797" spans="1:5" x14ac:dyDescent="0.25">
      <c r="A2797" t="s">
        <v>307</v>
      </c>
      <c r="B2797" t="s">
        <v>43</v>
      </c>
      <c r="C2797" t="s">
        <v>5</v>
      </c>
      <c r="D2797">
        <v>5284</v>
      </c>
      <c r="E2797">
        <v>5084</v>
      </c>
    </row>
    <row r="2798" spans="1:5" x14ac:dyDescent="0.25">
      <c r="A2798" t="s">
        <v>307</v>
      </c>
      <c r="B2798" t="s">
        <v>43</v>
      </c>
      <c r="C2798" t="s">
        <v>6</v>
      </c>
      <c r="D2798">
        <v>5094</v>
      </c>
      <c r="E2798">
        <v>4934</v>
      </c>
    </row>
    <row r="2799" spans="1:5" x14ac:dyDescent="0.25">
      <c r="A2799" t="s">
        <v>307</v>
      </c>
      <c r="B2799" t="s">
        <v>43</v>
      </c>
      <c r="C2799" t="s">
        <v>7</v>
      </c>
      <c r="D2799">
        <v>4821</v>
      </c>
      <c r="E2799">
        <v>4690</v>
      </c>
    </row>
    <row r="2800" spans="1:5" x14ac:dyDescent="0.25">
      <c r="A2800" t="s">
        <v>307</v>
      </c>
      <c r="B2800" t="s">
        <v>43</v>
      </c>
      <c r="C2800" t="s">
        <v>8</v>
      </c>
      <c r="D2800">
        <v>4282</v>
      </c>
      <c r="E2800">
        <v>4290</v>
      </c>
    </row>
    <row r="2801" spans="1:5" x14ac:dyDescent="0.25">
      <c r="A2801" t="s">
        <v>307</v>
      </c>
      <c r="B2801" t="s">
        <v>43</v>
      </c>
      <c r="C2801" t="s">
        <v>9</v>
      </c>
      <c r="D2801">
        <v>3888</v>
      </c>
      <c r="E2801">
        <v>3971</v>
      </c>
    </row>
    <row r="2802" spans="1:5" x14ac:dyDescent="0.25">
      <c r="A2802" t="s">
        <v>307</v>
      </c>
      <c r="B2802" t="s">
        <v>43</v>
      </c>
      <c r="C2802" t="s">
        <v>10</v>
      </c>
      <c r="D2802">
        <v>3513</v>
      </c>
      <c r="E2802">
        <v>3705</v>
      </c>
    </row>
    <row r="2803" spans="1:5" x14ac:dyDescent="0.25">
      <c r="A2803" t="s">
        <v>307</v>
      </c>
      <c r="B2803" t="s">
        <v>43</v>
      </c>
      <c r="C2803" t="s">
        <v>11</v>
      </c>
      <c r="D2803">
        <v>3007</v>
      </c>
      <c r="E2803">
        <v>3289</v>
      </c>
    </row>
    <row r="2804" spans="1:5" x14ac:dyDescent="0.25">
      <c r="A2804" t="s">
        <v>307</v>
      </c>
      <c r="B2804" t="s">
        <v>43</v>
      </c>
      <c r="C2804" t="s">
        <v>12</v>
      </c>
      <c r="D2804">
        <v>2524</v>
      </c>
      <c r="E2804">
        <v>2832</v>
      </c>
    </row>
    <row r="2805" spans="1:5" x14ac:dyDescent="0.25">
      <c r="A2805" t="s">
        <v>307</v>
      </c>
      <c r="B2805" t="s">
        <v>43</v>
      </c>
      <c r="C2805" t="s">
        <v>13</v>
      </c>
      <c r="D2805">
        <v>2182</v>
      </c>
      <c r="E2805">
        <v>2413</v>
      </c>
    </row>
    <row r="2806" spans="1:5" x14ac:dyDescent="0.25">
      <c r="A2806" t="s">
        <v>307</v>
      </c>
      <c r="B2806" t="s">
        <v>43</v>
      </c>
      <c r="C2806" t="s">
        <v>14</v>
      </c>
      <c r="D2806">
        <v>1915</v>
      </c>
      <c r="E2806">
        <v>2045</v>
      </c>
    </row>
    <row r="2807" spans="1:5" x14ac:dyDescent="0.25">
      <c r="A2807" t="s">
        <v>307</v>
      </c>
      <c r="B2807" t="s">
        <v>43</v>
      </c>
      <c r="C2807" t="s">
        <v>15</v>
      </c>
      <c r="D2807">
        <v>1598</v>
      </c>
      <c r="E2807">
        <v>1676</v>
      </c>
    </row>
    <row r="2808" spans="1:5" x14ac:dyDescent="0.25">
      <c r="A2808" t="s">
        <v>307</v>
      </c>
      <c r="B2808" t="s">
        <v>43</v>
      </c>
      <c r="C2808" t="s">
        <v>16</v>
      </c>
      <c r="D2808">
        <v>1294</v>
      </c>
      <c r="E2808">
        <v>1332</v>
      </c>
    </row>
    <row r="2809" spans="1:5" x14ac:dyDescent="0.25">
      <c r="A2809" t="s">
        <v>307</v>
      </c>
      <c r="B2809" t="s">
        <v>43</v>
      </c>
      <c r="C2809" t="s">
        <v>17</v>
      </c>
      <c r="D2809">
        <v>970</v>
      </c>
      <c r="E2809">
        <v>1006</v>
      </c>
    </row>
    <row r="2810" spans="1:5" x14ac:dyDescent="0.25">
      <c r="A2810" t="s">
        <v>307</v>
      </c>
      <c r="B2810" t="s">
        <v>43</v>
      </c>
      <c r="C2810" t="s">
        <v>18</v>
      </c>
      <c r="D2810">
        <v>678</v>
      </c>
      <c r="E2810">
        <v>712</v>
      </c>
    </row>
    <row r="2811" spans="1:5" x14ac:dyDescent="0.25">
      <c r="A2811" t="s">
        <v>307</v>
      </c>
      <c r="B2811" t="s">
        <v>43</v>
      </c>
      <c r="C2811" t="s">
        <v>19</v>
      </c>
      <c r="D2811">
        <v>437</v>
      </c>
      <c r="E2811">
        <v>475</v>
      </c>
    </row>
    <row r="2812" spans="1:5" x14ac:dyDescent="0.25">
      <c r="A2812" t="s">
        <v>307</v>
      </c>
      <c r="B2812" t="s">
        <v>43</v>
      </c>
      <c r="C2812" t="s">
        <v>20</v>
      </c>
      <c r="D2812">
        <v>266</v>
      </c>
      <c r="E2812">
        <v>300</v>
      </c>
    </row>
    <row r="2813" spans="1:5" x14ac:dyDescent="0.25">
      <c r="A2813" t="s">
        <v>307</v>
      </c>
      <c r="B2813" t="s">
        <v>43</v>
      </c>
      <c r="C2813" t="s">
        <v>21</v>
      </c>
      <c r="D2813">
        <v>234</v>
      </c>
      <c r="E2813">
        <v>268</v>
      </c>
    </row>
    <row r="2814" spans="1:5" x14ac:dyDescent="0.25">
      <c r="A2814" t="s">
        <v>307</v>
      </c>
      <c r="B2814" t="s">
        <v>44</v>
      </c>
      <c r="C2814" t="s">
        <v>300</v>
      </c>
      <c r="D2814">
        <v>59</v>
      </c>
      <c r="E2814">
        <v>56</v>
      </c>
    </row>
    <row r="2815" spans="1:5" x14ac:dyDescent="0.25">
      <c r="A2815" t="s">
        <v>307</v>
      </c>
      <c r="B2815" t="s">
        <v>44</v>
      </c>
      <c r="C2815" t="s">
        <v>4</v>
      </c>
      <c r="D2815">
        <v>236</v>
      </c>
      <c r="E2815">
        <v>224</v>
      </c>
    </row>
    <row r="2816" spans="1:5" x14ac:dyDescent="0.25">
      <c r="A2816" t="s">
        <v>307</v>
      </c>
      <c r="B2816" t="s">
        <v>44</v>
      </c>
      <c r="C2816" t="s">
        <v>5</v>
      </c>
      <c r="D2816">
        <v>291</v>
      </c>
      <c r="E2816">
        <v>280</v>
      </c>
    </row>
    <row r="2817" spans="1:5" x14ac:dyDescent="0.25">
      <c r="A2817" t="s">
        <v>307</v>
      </c>
      <c r="B2817" t="s">
        <v>44</v>
      </c>
      <c r="C2817" t="s">
        <v>6</v>
      </c>
      <c r="D2817">
        <v>280</v>
      </c>
      <c r="E2817">
        <v>271</v>
      </c>
    </row>
    <row r="2818" spans="1:5" x14ac:dyDescent="0.25">
      <c r="A2818" t="s">
        <v>307</v>
      </c>
      <c r="B2818" t="s">
        <v>44</v>
      </c>
      <c r="C2818" t="s">
        <v>7</v>
      </c>
      <c r="D2818">
        <v>265</v>
      </c>
      <c r="E2818">
        <v>258</v>
      </c>
    </row>
    <row r="2819" spans="1:5" x14ac:dyDescent="0.25">
      <c r="A2819" t="s">
        <v>307</v>
      </c>
      <c r="B2819" t="s">
        <v>44</v>
      </c>
      <c r="C2819" t="s">
        <v>8</v>
      </c>
      <c r="D2819">
        <v>236</v>
      </c>
      <c r="E2819">
        <v>236</v>
      </c>
    </row>
    <row r="2820" spans="1:5" x14ac:dyDescent="0.25">
      <c r="A2820" t="s">
        <v>307</v>
      </c>
      <c r="B2820" t="s">
        <v>44</v>
      </c>
      <c r="C2820" t="s">
        <v>9</v>
      </c>
      <c r="D2820">
        <v>214</v>
      </c>
      <c r="E2820">
        <v>218</v>
      </c>
    </row>
    <row r="2821" spans="1:5" x14ac:dyDescent="0.25">
      <c r="A2821" t="s">
        <v>307</v>
      </c>
      <c r="B2821" t="s">
        <v>44</v>
      </c>
      <c r="C2821" t="s">
        <v>10</v>
      </c>
      <c r="D2821">
        <v>201</v>
      </c>
      <c r="E2821">
        <v>212</v>
      </c>
    </row>
    <row r="2822" spans="1:5" x14ac:dyDescent="0.25">
      <c r="A2822" t="s">
        <v>307</v>
      </c>
      <c r="B2822" t="s">
        <v>44</v>
      </c>
      <c r="C2822" t="s">
        <v>11</v>
      </c>
      <c r="D2822">
        <v>165</v>
      </c>
      <c r="E2822">
        <v>181</v>
      </c>
    </row>
    <row r="2823" spans="1:5" x14ac:dyDescent="0.25">
      <c r="A2823" t="s">
        <v>307</v>
      </c>
      <c r="B2823" t="s">
        <v>44</v>
      </c>
      <c r="C2823" t="s">
        <v>12</v>
      </c>
      <c r="D2823">
        <v>139</v>
      </c>
      <c r="E2823">
        <v>156</v>
      </c>
    </row>
    <row r="2824" spans="1:5" x14ac:dyDescent="0.25">
      <c r="A2824" t="s">
        <v>307</v>
      </c>
      <c r="B2824" t="s">
        <v>44</v>
      </c>
      <c r="C2824" t="s">
        <v>13</v>
      </c>
      <c r="D2824">
        <v>120</v>
      </c>
      <c r="E2824">
        <v>133</v>
      </c>
    </row>
    <row r="2825" spans="1:5" x14ac:dyDescent="0.25">
      <c r="A2825" t="s">
        <v>307</v>
      </c>
      <c r="B2825" t="s">
        <v>44</v>
      </c>
      <c r="C2825" t="s">
        <v>14</v>
      </c>
      <c r="D2825">
        <v>105</v>
      </c>
      <c r="E2825">
        <v>112</v>
      </c>
    </row>
    <row r="2826" spans="1:5" x14ac:dyDescent="0.25">
      <c r="A2826" t="s">
        <v>307</v>
      </c>
      <c r="B2826" t="s">
        <v>44</v>
      </c>
      <c r="C2826" t="s">
        <v>15</v>
      </c>
      <c r="D2826">
        <v>88</v>
      </c>
      <c r="E2826">
        <v>92</v>
      </c>
    </row>
    <row r="2827" spans="1:5" x14ac:dyDescent="0.25">
      <c r="A2827" t="s">
        <v>307</v>
      </c>
      <c r="B2827" t="s">
        <v>44</v>
      </c>
      <c r="C2827" t="s">
        <v>16</v>
      </c>
      <c r="D2827">
        <v>71</v>
      </c>
      <c r="E2827">
        <v>73</v>
      </c>
    </row>
    <row r="2828" spans="1:5" x14ac:dyDescent="0.25">
      <c r="A2828" t="s">
        <v>307</v>
      </c>
      <c r="B2828" t="s">
        <v>44</v>
      </c>
      <c r="C2828" t="s">
        <v>17</v>
      </c>
      <c r="D2828">
        <v>53</v>
      </c>
      <c r="E2828">
        <v>55</v>
      </c>
    </row>
    <row r="2829" spans="1:5" x14ac:dyDescent="0.25">
      <c r="A2829" t="s">
        <v>307</v>
      </c>
      <c r="B2829" t="s">
        <v>44</v>
      </c>
      <c r="C2829" t="s">
        <v>18</v>
      </c>
      <c r="D2829">
        <v>37</v>
      </c>
      <c r="E2829">
        <v>39</v>
      </c>
    </row>
    <row r="2830" spans="1:5" x14ac:dyDescent="0.25">
      <c r="A2830" t="s">
        <v>307</v>
      </c>
      <c r="B2830" t="s">
        <v>44</v>
      </c>
      <c r="C2830" t="s">
        <v>19</v>
      </c>
      <c r="D2830">
        <v>24</v>
      </c>
      <c r="E2830">
        <v>26</v>
      </c>
    </row>
    <row r="2831" spans="1:5" x14ac:dyDescent="0.25">
      <c r="A2831" t="s">
        <v>307</v>
      </c>
      <c r="B2831" t="s">
        <v>44</v>
      </c>
      <c r="C2831" t="s">
        <v>20</v>
      </c>
      <c r="D2831">
        <v>14</v>
      </c>
      <c r="E2831">
        <v>16</v>
      </c>
    </row>
    <row r="2832" spans="1:5" x14ac:dyDescent="0.25">
      <c r="A2832" t="s">
        <v>307</v>
      </c>
      <c r="B2832" t="s">
        <v>44</v>
      </c>
      <c r="C2832" t="s">
        <v>21</v>
      </c>
      <c r="D2832">
        <v>12</v>
      </c>
      <c r="E2832">
        <v>14</v>
      </c>
    </row>
    <row r="2833" spans="1:5" x14ac:dyDescent="0.25">
      <c r="A2833" t="s">
        <v>307</v>
      </c>
      <c r="B2833" t="s">
        <v>45</v>
      </c>
      <c r="C2833" t="s">
        <v>300</v>
      </c>
      <c r="D2833">
        <v>52</v>
      </c>
      <c r="E2833">
        <v>49</v>
      </c>
    </row>
    <row r="2834" spans="1:5" x14ac:dyDescent="0.25">
      <c r="A2834" t="s">
        <v>307</v>
      </c>
      <c r="B2834" t="s">
        <v>45</v>
      </c>
      <c r="C2834" t="s">
        <v>4</v>
      </c>
      <c r="D2834">
        <v>207</v>
      </c>
      <c r="E2834">
        <v>196</v>
      </c>
    </row>
    <row r="2835" spans="1:5" x14ac:dyDescent="0.25">
      <c r="A2835" t="s">
        <v>307</v>
      </c>
      <c r="B2835" t="s">
        <v>45</v>
      </c>
      <c r="C2835" t="s">
        <v>5</v>
      </c>
      <c r="D2835">
        <v>255</v>
      </c>
      <c r="E2835">
        <v>245</v>
      </c>
    </row>
    <row r="2836" spans="1:5" x14ac:dyDescent="0.25">
      <c r="A2836" t="s">
        <v>307</v>
      </c>
      <c r="B2836" t="s">
        <v>45</v>
      </c>
      <c r="C2836" t="s">
        <v>6</v>
      </c>
      <c r="D2836">
        <v>246</v>
      </c>
      <c r="E2836">
        <v>238</v>
      </c>
    </row>
    <row r="2837" spans="1:5" x14ac:dyDescent="0.25">
      <c r="A2837" t="s">
        <v>307</v>
      </c>
      <c r="B2837" t="s">
        <v>45</v>
      </c>
      <c r="C2837" t="s">
        <v>7</v>
      </c>
      <c r="D2837">
        <v>233</v>
      </c>
      <c r="E2837">
        <v>226</v>
      </c>
    </row>
    <row r="2838" spans="1:5" x14ac:dyDescent="0.25">
      <c r="A2838" t="s">
        <v>307</v>
      </c>
      <c r="B2838" t="s">
        <v>45</v>
      </c>
      <c r="C2838" t="s">
        <v>8</v>
      </c>
      <c r="D2838">
        <v>207</v>
      </c>
      <c r="E2838">
        <v>207</v>
      </c>
    </row>
    <row r="2839" spans="1:5" x14ac:dyDescent="0.25">
      <c r="A2839" t="s">
        <v>307</v>
      </c>
      <c r="B2839" t="s">
        <v>45</v>
      </c>
      <c r="C2839" t="s">
        <v>9</v>
      </c>
      <c r="D2839">
        <v>188</v>
      </c>
      <c r="E2839">
        <v>192</v>
      </c>
    </row>
    <row r="2840" spans="1:5" x14ac:dyDescent="0.25">
      <c r="A2840" t="s">
        <v>307</v>
      </c>
      <c r="B2840" t="s">
        <v>45</v>
      </c>
      <c r="C2840" t="s">
        <v>10</v>
      </c>
      <c r="D2840">
        <v>178</v>
      </c>
      <c r="E2840">
        <v>189</v>
      </c>
    </row>
    <row r="2841" spans="1:5" x14ac:dyDescent="0.25">
      <c r="A2841" t="s">
        <v>307</v>
      </c>
      <c r="B2841" t="s">
        <v>45</v>
      </c>
      <c r="C2841" t="s">
        <v>11</v>
      </c>
      <c r="D2841">
        <v>145</v>
      </c>
      <c r="E2841">
        <v>159</v>
      </c>
    </row>
    <row r="2842" spans="1:5" x14ac:dyDescent="0.25">
      <c r="A2842" t="s">
        <v>307</v>
      </c>
      <c r="B2842" t="s">
        <v>45</v>
      </c>
      <c r="C2842" t="s">
        <v>12</v>
      </c>
      <c r="D2842">
        <v>122</v>
      </c>
      <c r="E2842">
        <v>137</v>
      </c>
    </row>
    <row r="2843" spans="1:5" x14ac:dyDescent="0.25">
      <c r="A2843" t="s">
        <v>307</v>
      </c>
      <c r="B2843" t="s">
        <v>45</v>
      </c>
      <c r="C2843" t="s">
        <v>13</v>
      </c>
      <c r="D2843">
        <v>105</v>
      </c>
      <c r="E2843">
        <v>116</v>
      </c>
    </row>
    <row r="2844" spans="1:5" x14ac:dyDescent="0.25">
      <c r="A2844" t="s">
        <v>307</v>
      </c>
      <c r="B2844" t="s">
        <v>45</v>
      </c>
      <c r="C2844" t="s">
        <v>14</v>
      </c>
      <c r="D2844">
        <v>92</v>
      </c>
      <c r="E2844">
        <v>98</v>
      </c>
    </row>
    <row r="2845" spans="1:5" x14ac:dyDescent="0.25">
      <c r="A2845" t="s">
        <v>307</v>
      </c>
      <c r="B2845" t="s">
        <v>45</v>
      </c>
      <c r="C2845" t="s">
        <v>15</v>
      </c>
      <c r="D2845">
        <v>77</v>
      </c>
      <c r="E2845">
        <v>81</v>
      </c>
    </row>
    <row r="2846" spans="1:5" x14ac:dyDescent="0.25">
      <c r="A2846" t="s">
        <v>307</v>
      </c>
      <c r="B2846" t="s">
        <v>45</v>
      </c>
      <c r="C2846" t="s">
        <v>16</v>
      </c>
      <c r="D2846">
        <v>62</v>
      </c>
      <c r="E2846">
        <v>64</v>
      </c>
    </row>
    <row r="2847" spans="1:5" x14ac:dyDescent="0.25">
      <c r="A2847" t="s">
        <v>307</v>
      </c>
      <c r="B2847" t="s">
        <v>45</v>
      </c>
      <c r="C2847" t="s">
        <v>17</v>
      </c>
      <c r="D2847">
        <v>46</v>
      </c>
      <c r="E2847">
        <v>48</v>
      </c>
    </row>
    <row r="2848" spans="1:5" x14ac:dyDescent="0.25">
      <c r="A2848" t="s">
        <v>307</v>
      </c>
      <c r="B2848" t="s">
        <v>45</v>
      </c>
      <c r="C2848" t="s">
        <v>18</v>
      </c>
      <c r="D2848">
        <v>32</v>
      </c>
      <c r="E2848">
        <v>34</v>
      </c>
    </row>
    <row r="2849" spans="1:5" x14ac:dyDescent="0.25">
      <c r="A2849" t="s">
        <v>307</v>
      </c>
      <c r="B2849" t="s">
        <v>45</v>
      </c>
      <c r="C2849" t="s">
        <v>19</v>
      </c>
      <c r="D2849">
        <v>21</v>
      </c>
      <c r="E2849">
        <v>22</v>
      </c>
    </row>
    <row r="2850" spans="1:5" x14ac:dyDescent="0.25">
      <c r="A2850" t="s">
        <v>307</v>
      </c>
      <c r="B2850" t="s">
        <v>45</v>
      </c>
      <c r="C2850" t="s">
        <v>20</v>
      </c>
      <c r="D2850">
        <v>12</v>
      </c>
      <c r="E2850">
        <v>14</v>
      </c>
    </row>
    <row r="2851" spans="1:5" x14ac:dyDescent="0.25">
      <c r="A2851" t="s">
        <v>307</v>
      </c>
      <c r="B2851" t="s">
        <v>45</v>
      </c>
      <c r="C2851" t="s">
        <v>21</v>
      </c>
      <c r="D2851">
        <v>11</v>
      </c>
      <c r="E2851">
        <v>13</v>
      </c>
    </row>
    <row r="2852" spans="1:5" x14ac:dyDescent="0.25">
      <c r="A2852" t="s">
        <v>307</v>
      </c>
      <c r="B2852" t="s">
        <v>46</v>
      </c>
      <c r="C2852" t="s">
        <v>300</v>
      </c>
      <c r="D2852">
        <v>357</v>
      </c>
      <c r="E2852">
        <v>339</v>
      </c>
    </row>
    <row r="2853" spans="1:5" x14ac:dyDescent="0.25">
      <c r="A2853" t="s">
        <v>307</v>
      </c>
      <c r="B2853" t="s">
        <v>46</v>
      </c>
      <c r="C2853" t="s">
        <v>4</v>
      </c>
      <c r="D2853">
        <v>1410</v>
      </c>
      <c r="E2853">
        <v>1338</v>
      </c>
    </row>
    <row r="2854" spans="1:5" x14ac:dyDescent="0.25">
      <c r="A2854" t="s">
        <v>307</v>
      </c>
      <c r="B2854" t="s">
        <v>46</v>
      </c>
      <c r="C2854" t="s">
        <v>5</v>
      </c>
      <c r="D2854">
        <v>1740</v>
      </c>
      <c r="E2854">
        <v>1674</v>
      </c>
    </row>
    <row r="2855" spans="1:5" x14ac:dyDescent="0.25">
      <c r="A2855" t="s">
        <v>307</v>
      </c>
      <c r="B2855" t="s">
        <v>46</v>
      </c>
      <c r="C2855" t="s">
        <v>6</v>
      </c>
      <c r="D2855">
        <v>1677</v>
      </c>
      <c r="E2855">
        <v>1625</v>
      </c>
    </row>
    <row r="2856" spans="1:5" x14ac:dyDescent="0.25">
      <c r="A2856" t="s">
        <v>307</v>
      </c>
      <c r="B2856" t="s">
        <v>46</v>
      </c>
      <c r="C2856" t="s">
        <v>7</v>
      </c>
      <c r="D2856">
        <v>1587</v>
      </c>
      <c r="E2856">
        <v>1544</v>
      </c>
    </row>
    <row r="2857" spans="1:5" x14ac:dyDescent="0.25">
      <c r="A2857" t="s">
        <v>307</v>
      </c>
      <c r="B2857" t="s">
        <v>46</v>
      </c>
      <c r="C2857" t="s">
        <v>8</v>
      </c>
      <c r="D2857">
        <v>1410</v>
      </c>
      <c r="E2857">
        <v>1412</v>
      </c>
    </row>
    <row r="2858" spans="1:5" x14ac:dyDescent="0.25">
      <c r="A2858" t="s">
        <v>307</v>
      </c>
      <c r="B2858" t="s">
        <v>46</v>
      </c>
      <c r="C2858" t="s">
        <v>9</v>
      </c>
      <c r="D2858">
        <v>1280</v>
      </c>
      <c r="E2858">
        <v>1307</v>
      </c>
    </row>
    <row r="2859" spans="1:5" x14ac:dyDescent="0.25">
      <c r="A2859" t="s">
        <v>307</v>
      </c>
      <c r="B2859" t="s">
        <v>46</v>
      </c>
      <c r="C2859" t="s">
        <v>10</v>
      </c>
      <c r="D2859">
        <v>1163</v>
      </c>
      <c r="E2859">
        <v>1228</v>
      </c>
    </row>
    <row r="2860" spans="1:5" x14ac:dyDescent="0.25">
      <c r="A2860" t="s">
        <v>307</v>
      </c>
      <c r="B2860" t="s">
        <v>46</v>
      </c>
      <c r="C2860" t="s">
        <v>11</v>
      </c>
      <c r="D2860">
        <v>990</v>
      </c>
      <c r="E2860">
        <v>1083</v>
      </c>
    </row>
    <row r="2861" spans="1:5" x14ac:dyDescent="0.25">
      <c r="A2861" t="s">
        <v>307</v>
      </c>
      <c r="B2861" t="s">
        <v>46</v>
      </c>
      <c r="C2861" t="s">
        <v>12</v>
      </c>
      <c r="D2861">
        <v>831</v>
      </c>
      <c r="E2861">
        <v>933</v>
      </c>
    </row>
    <row r="2862" spans="1:5" x14ac:dyDescent="0.25">
      <c r="A2862" t="s">
        <v>307</v>
      </c>
      <c r="B2862" t="s">
        <v>46</v>
      </c>
      <c r="C2862" t="s">
        <v>13</v>
      </c>
      <c r="D2862">
        <v>718</v>
      </c>
      <c r="E2862">
        <v>795</v>
      </c>
    </row>
    <row r="2863" spans="1:5" x14ac:dyDescent="0.25">
      <c r="A2863" t="s">
        <v>307</v>
      </c>
      <c r="B2863" t="s">
        <v>46</v>
      </c>
      <c r="C2863" t="s">
        <v>14</v>
      </c>
      <c r="D2863">
        <v>630</v>
      </c>
      <c r="E2863">
        <v>673</v>
      </c>
    </row>
    <row r="2864" spans="1:5" x14ac:dyDescent="0.25">
      <c r="A2864" t="s">
        <v>307</v>
      </c>
      <c r="B2864" t="s">
        <v>46</v>
      </c>
      <c r="C2864" t="s">
        <v>15</v>
      </c>
      <c r="D2864">
        <v>526</v>
      </c>
      <c r="E2864">
        <v>551</v>
      </c>
    </row>
    <row r="2865" spans="1:5" x14ac:dyDescent="0.25">
      <c r="A2865" t="s">
        <v>307</v>
      </c>
      <c r="B2865" t="s">
        <v>46</v>
      </c>
      <c r="C2865" t="s">
        <v>16</v>
      </c>
      <c r="D2865">
        <v>426</v>
      </c>
      <c r="E2865">
        <v>438</v>
      </c>
    </row>
    <row r="2866" spans="1:5" x14ac:dyDescent="0.25">
      <c r="A2866" t="s">
        <v>307</v>
      </c>
      <c r="B2866" t="s">
        <v>46</v>
      </c>
      <c r="C2866" t="s">
        <v>17</v>
      </c>
      <c r="D2866">
        <v>319</v>
      </c>
      <c r="E2866">
        <v>331</v>
      </c>
    </row>
    <row r="2867" spans="1:5" x14ac:dyDescent="0.25">
      <c r="A2867" t="s">
        <v>307</v>
      </c>
      <c r="B2867" t="s">
        <v>46</v>
      </c>
      <c r="C2867" t="s">
        <v>18</v>
      </c>
      <c r="D2867">
        <v>223</v>
      </c>
      <c r="E2867">
        <v>234</v>
      </c>
    </row>
    <row r="2868" spans="1:5" x14ac:dyDescent="0.25">
      <c r="A2868" t="s">
        <v>307</v>
      </c>
      <c r="B2868" t="s">
        <v>46</v>
      </c>
      <c r="C2868" t="s">
        <v>19</v>
      </c>
      <c r="D2868">
        <v>144</v>
      </c>
      <c r="E2868">
        <v>156</v>
      </c>
    </row>
    <row r="2869" spans="1:5" x14ac:dyDescent="0.25">
      <c r="A2869" t="s">
        <v>307</v>
      </c>
      <c r="B2869" t="s">
        <v>46</v>
      </c>
      <c r="C2869" t="s">
        <v>20</v>
      </c>
      <c r="D2869">
        <v>87</v>
      </c>
      <c r="E2869">
        <v>98</v>
      </c>
    </row>
    <row r="2870" spans="1:5" x14ac:dyDescent="0.25">
      <c r="A2870" t="s">
        <v>307</v>
      </c>
      <c r="B2870" t="s">
        <v>46</v>
      </c>
      <c r="C2870" t="s">
        <v>21</v>
      </c>
      <c r="D2870">
        <v>77</v>
      </c>
      <c r="E2870">
        <v>88</v>
      </c>
    </row>
    <row r="2871" spans="1:5" x14ac:dyDescent="0.25">
      <c r="A2871" t="s">
        <v>307</v>
      </c>
      <c r="B2871" t="s">
        <v>47</v>
      </c>
      <c r="C2871" t="s">
        <v>300</v>
      </c>
      <c r="D2871">
        <v>1332</v>
      </c>
      <c r="E2871">
        <v>1267</v>
      </c>
    </row>
    <row r="2872" spans="1:5" x14ac:dyDescent="0.25">
      <c r="A2872" t="s">
        <v>307</v>
      </c>
      <c r="B2872" t="s">
        <v>47</v>
      </c>
      <c r="C2872" t="s">
        <v>4</v>
      </c>
      <c r="D2872">
        <v>5261</v>
      </c>
      <c r="E2872">
        <v>4994</v>
      </c>
    </row>
    <row r="2873" spans="1:5" x14ac:dyDescent="0.25">
      <c r="A2873" t="s">
        <v>307</v>
      </c>
      <c r="B2873" t="s">
        <v>47</v>
      </c>
      <c r="C2873" t="s">
        <v>5</v>
      </c>
      <c r="D2873">
        <v>6493</v>
      </c>
      <c r="E2873">
        <v>6247</v>
      </c>
    </row>
    <row r="2874" spans="1:5" x14ac:dyDescent="0.25">
      <c r="A2874" t="s">
        <v>307</v>
      </c>
      <c r="B2874" t="s">
        <v>47</v>
      </c>
      <c r="C2874" t="s">
        <v>6</v>
      </c>
      <c r="D2874">
        <v>6259</v>
      </c>
      <c r="E2874">
        <v>6062</v>
      </c>
    </row>
    <row r="2875" spans="1:5" x14ac:dyDescent="0.25">
      <c r="A2875" t="s">
        <v>307</v>
      </c>
      <c r="B2875" t="s">
        <v>47</v>
      </c>
      <c r="C2875" t="s">
        <v>7</v>
      </c>
      <c r="D2875">
        <v>5924</v>
      </c>
      <c r="E2875">
        <v>5763</v>
      </c>
    </row>
    <row r="2876" spans="1:5" x14ac:dyDescent="0.25">
      <c r="A2876" t="s">
        <v>307</v>
      </c>
      <c r="B2876" t="s">
        <v>47</v>
      </c>
      <c r="C2876" t="s">
        <v>8</v>
      </c>
      <c r="D2876">
        <v>5261</v>
      </c>
      <c r="E2876">
        <v>5271</v>
      </c>
    </row>
    <row r="2877" spans="1:5" x14ac:dyDescent="0.25">
      <c r="A2877" t="s">
        <v>307</v>
      </c>
      <c r="B2877" t="s">
        <v>47</v>
      </c>
      <c r="C2877" t="s">
        <v>9</v>
      </c>
      <c r="D2877">
        <v>4778</v>
      </c>
      <c r="E2877">
        <v>4879</v>
      </c>
    </row>
    <row r="2878" spans="1:5" x14ac:dyDescent="0.25">
      <c r="A2878" t="s">
        <v>307</v>
      </c>
      <c r="B2878" t="s">
        <v>47</v>
      </c>
      <c r="C2878" t="s">
        <v>10</v>
      </c>
      <c r="D2878">
        <v>4312</v>
      </c>
      <c r="E2878">
        <v>4551</v>
      </c>
    </row>
    <row r="2879" spans="1:5" x14ac:dyDescent="0.25">
      <c r="A2879" t="s">
        <v>307</v>
      </c>
      <c r="B2879" t="s">
        <v>47</v>
      </c>
      <c r="C2879" t="s">
        <v>11</v>
      </c>
      <c r="D2879">
        <v>3694</v>
      </c>
      <c r="E2879">
        <v>4041</v>
      </c>
    </row>
    <row r="2880" spans="1:5" x14ac:dyDescent="0.25">
      <c r="A2880" t="s">
        <v>307</v>
      </c>
      <c r="B2880" t="s">
        <v>47</v>
      </c>
      <c r="C2880" t="s">
        <v>12</v>
      </c>
      <c r="D2880">
        <v>3102</v>
      </c>
      <c r="E2880">
        <v>3480</v>
      </c>
    </row>
    <row r="2881" spans="1:5" x14ac:dyDescent="0.25">
      <c r="A2881" t="s">
        <v>307</v>
      </c>
      <c r="B2881" t="s">
        <v>47</v>
      </c>
      <c r="C2881" t="s">
        <v>13</v>
      </c>
      <c r="D2881">
        <v>2681</v>
      </c>
      <c r="E2881">
        <v>2966</v>
      </c>
    </row>
    <row r="2882" spans="1:5" x14ac:dyDescent="0.25">
      <c r="A2882" t="s">
        <v>307</v>
      </c>
      <c r="B2882" t="s">
        <v>47</v>
      </c>
      <c r="C2882" t="s">
        <v>14</v>
      </c>
      <c r="D2882">
        <v>2354</v>
      </c>
      <c r="E2882">
        <v>2512</v>
      </c>
    </row>
    <row r="2883" spans="1:5" x14ac:dyDescent="0.25">
      <c r="A2883" t="s">
        <v>307</v>
      </c>
      <c r="B2883" t="s">
        <v>47</v>
      </c>
      <c r="C2883" t="s">
        <v>15</v>
      </c>
      <c r="D2883">
        <v>1964</v>
      </c>
      <c r="E2883">
        <v>2059</v>
      </c>
    </row>
    <row r="2884" spans="1:5" x14ac:dyDescent="0.25">
      <c r="A2884" t="s">
        <v>307</v>
      </c>
      <c r="B2884" t="s">
        <v>47</v>
      </c>
      <c r="C2884" t="s">
        <v>16</v>
      </c>
      <c r="D2884">
        <v>1590</v>
      </c>
      <c r="E2884">
        <v>1636</v>
      </c>
    </row>
    <row r="2885" spans="1:5" x14ac:dyDescent="0.25">
      <c r="A2885" t="s">
        <v>307</v>
      </c>
      <c r="B2885" t="s">
        <v>47</v>
      </c>
      <c r="C2885" t="s">
        <v>17</v>
      </c>
      <c r="D2885">
        <v>1192</v>
      </c>
      <c r="E2885">
        <v>1237</v>
      </c>
    </row>
    <row r="2886" spans="1:5" x14ac:dyDescent="0.25">
      <c r="A2886" t="s">
        <v>307</v>
      </c>
      <c r="B2886" t="s">
        <v>47</v>
      </c>
      <c r="C2886" t="s">
        <v>18</v>
      </c>
      <c r="D2886">
        <v>834</v>
      </c>
      <c r="E2886">
        <v>876</v>
      </c>
    </row>
    <row r="2887" spans="1:5" x14ac:dyDescent="0.25">
      <c r="A2887" t="s">
        <v>307</v>
      </c>
      <c r="B2887" t="s">
        <v>47</v>
      </c>
      <c r="C2887" t="s">
        <v>19</v>
      </c>
      <c r="D2887">
        <v>537</v>
      </c>
      <c r="E2887">
        <v>584</v>
      </c>
    </row>
    <row r="2888" spans="1:5" x14ac:dyDescent="0.25">
      <c r="A2888" t="s">
        <v>307</v>
      </c>
      <c r="B2888" t="s">
        <v>47</v>
      </c>
      <c r="C2888" t="s">
        <v>20</v>
      </c>
      <c r="D2888">
        <v>327</v>
      </c>
      <c r="E2888">
        <v>368</v>
      </c>
    </row>
    <row r="2889" spans="1:5" x14ac:dyDescent="0.25">
      <c r="A2889" t="s">
        <v>307</v>
      </c>
      <c r="B2889" t="s">
        <v>47</v>
      </c>
      <c r="C2889" t="s">
        <v>21</v>
      </c>
      <c r="D2889">
        <v>288</v>
      </c>
      <c r="E2889">
        <v>330</v>
      </c>
    </row>
    <row r="2890" spans="1:5" x14ac:dyDescent="0.25">
      <c r="A2890" t="s">
        <v>307</v>
      </c>
      <c r="B2890" t="s">
        <v>48</v>
      </c>
      <c r="C2890" t="s">
        <v>300</v>
      </c>
      <c r="D2890">
        <v>855</v>
      </c>
      <c r="E2890">
        <v>813</v>
      </c>
    </row>
    <row r="2891" spans="1:5" x14ac:dyDescent="0.25">
      <c r="A2891" t="s">
        <v>307</v>
      </c>
      <c r="B2891" t="s">
        <v>48</v>
      </c>
      <c r="C2891" t="s">
        <v>4</v>
      </c>
      <c r="D2891">
        <v>3376</v>
      </c>
      <c r="E2891">
        <v>3204</v>
      </c>
    </row>
    <row r="2892" spans="1:5" x14ac:dyDescent="0.25">
      <c r="A2892" t="s">
        <v>307</v>
      </c>
      <c r="B2892" t="s">
        <v>48</v>
      </c>
      <c r="C2892" t="s">
        <v>5</v>
      </c>
      <c r="D2892">
        <v>4166</v>
      </c>
      <c r="E2892">
        <v>4008</v>
      </c>
    </row>
    <row r="2893" spans="1:5" x14ac:dyDescent="0.25">
      <c r="A2893" t="s">
        <v>307</v>
      </c>
      <c r="B2893" t="s">
        <v>48</v>
      </c>
      <c r="C2893" t="s">
        <v>6</v>
      </c>
      <c r="D2893">
        <v>4016</v>
      </c>
      <c r="E2893">
        <v>3890</v>
      </c>
    </row>
    <row r="2894" spans="1:5" x14ac:dyDescent="0.25">
      <c r="A2894" t="s">
        <v>307</v>
      </c>
      <c r="B2894" t="s">
        <v>48</v>
      </c>
      <c r="C2894" t="s">
        <v>7</v>
      </c>
      <c r="D2894">
        <v>3801</v>
      </c>
      <c r="E2894">
        <v>3697</v>
      </c>
    </row>
    <row r="2895" spans="1:5" x14ac:dyDescent="0.25">
      <c r="A2895" t="s">
        <v>307</v>
      </c>
      <c r="B2895" t="s">
        <v>48</v>
      </c>
      <c r="C2895" t="s">
        <v>8</v>
      </c>
      <c r="D2895">
        <v>3376</v>
      </c>
      <c r="E2895">
        <v>3382</v>
      </c>
    </row>
    <row r="2896" spans="1:5" x14ac:dyDescent="0.25">
      <c r="A2896" t="s">
        <v>307</v>
      </c>
      <c r="B2896" t="s">
        <v>48</v>
      </c>
      <c r="C2896" t="s">
        <v>9</v>
      </c>
      <c r="D2896">
        <v>3066</v>
      </c>
      <c r="E2896">
        <v>3130</v>
      </c>
    </row>
    <row r="2897" spans="1:5" x14ac:dyDescent="0.25">
      <c r="A2897" t="s">
        <v>307</v>
      </c>
      <c r="B2897" t="s">
        <v>48</v>
      </c>
      <c r="C2897" t="s">
        <v>10</v>
      </c>
      <c r="D2897">
        <v>2767</v>
      </c>
      <c r="E2897">
        <v>2921</v>
      </c>
    </row>
    <row r="2898" spans="1:5" x14ac:dyDescent="0.25">
      <c r="A2898" t="s">
        <v>307</v>
      </c>
      <c r="B2898" t="s">
        <v>48</v>
      </c>
      <c r="C2898" t="s">
        <v>11</v>
      </c>
      <c r="D2898">
        <v>2370</v>
      </c>
      <c r="E2898">
        <v>2593</v>
      </c>
    </row>
    <row r="2899" spans="1:5" x14ac:dyDescent="0.25">
      <c r="A2899" t="s">
        <v>307</v>
      </c>
      <c r="B2899" t="s">
        <v>48</v>
      </c>
      <c r="C2899" t="s">
        <v>12</v>
      </c>
      <c r="D2899">
        <v>1990</v>
      </c>
      <c r="E2899">
        <v>2233</v>
      </c>
    </row>
    <row r="2900" spans="1:5" x14ac:dyDescent="0.25">
      <c r="A2900" t="s">
        <v>307</v>
      </c>
      <c r="B2900" t="s">
        <v>48</v>
      </c>
      <c r="C2900" t="s">
        <v>13</v>
      </c>
      <c r="D2900">
        <v>1720</v>
      </c>
      <c r="E2900">
        <v>1903</v>
      </c>
    </row>
    <row r="2901" spans="1:5" x14ac:dyDescent="0.25">
      <c r="A2901" t="s">
        <v>307</v>
      </c>
      <c r="B2901" t="s">
        <v>48</v>
      </c>
      <c r="C2901" t="s">
        <v>14</v>
      </c>
      <c r="D2901">
        <v>1510</v>
      </c>
      <c r="E2901">
        <v>1612</v>
      </c>
    </row>
    <row r="2902" spans="1:5" x14ac:dyDescent="0.25">
      <c r="A2902" t="s">
        <v>307</v>
      </c>
      <c r="B2902" t="s">
        <v>48</v>
      </c>
      <c r="C2902" t="s">
        <v>15</v>
      </c>
      <c r="D2902">
        <v>1260</v>
      </c>
      <c r="E2902">
        <v>1321</v>
      </c>
    </row>
    <row r="2903" spans="1:5" x14ac:dyDescent="0.25">
      <c r="A2903" t="s">
        <v>307</v>
      </c>
      <c r="B2903" t="s">
        <v>48</v>
      </c>
      <c r="C2903" t="s">
        <v>16</v>
      </c>
      <c r="D2903">
        <v>1020</v>
      </c>
      <c r="E2903">
        <v>1050</v>
      </c>
    </row>
    <row r="2904" spans="1:5" x14ac:dyDescent="0.25">
      <c r="A2904" t="s">
        <v>307</v>
      </c>
      <c r="B2904" t="s">
        <v>48</v>
      </c>
      <c r="C2904" t="s">
        <v>17</v>
      </c>
      <c r="D2904">
        <v>765</v>
      </c>
      <c r="E2904">
        <v>793</v>
      </c>
    </row>
    <row r="2905" spans="1:5" x14ac:dyDescent="0.25">
      <c r="A2905" t="s">
        <v>307</v>
      </c>
      <c r="B2905" t="s">
        <v>48</v>
      </c>
      <c r="C2905" t="s">
        <v>18</v>
      </c>
      <c r="D2905">
        <v>535</v>
      </c>
      <c r="E2905">
        <v>562</v>
      </c>
    </row>
    <row r="2906" spans="1:5" x14ac:dyDescent="0.25">
      <c r="A2906" t="s">
        <v>307</v>
      </c>
      <c r="B2906" t="s">
        <v>48</v>
      </c>
      <c r="C2906" t="s">
        <v>19</v>
      </c>
      <c r="D2906">
        <v>345</v>
      </c>
      <c r="E2906">
        <v>374</v>
      </c>
    </row>
    <row r="2907" spans="1:5" x14ac:dyDescent="0.25">
      <c r="A2907" t="s">
        <v>307</v>
      </c>
      <c r="B2907" t="s">
        <v>48</v>
      </c>
      <c r="C2907" t="s">
        <v>20</v>
      </c>
      <c r="D2907">
        <v>210</v>
      </c>
      <c r="E2907">
        <v>236</v>
      </c>
    </row>
    <row r="2908" spans="1:5" x14ac:dyDescent="0.25">
      <c r="A2908" t="s">
        <v>307</v>
      </c>
      <c r="B2908" t="s">
        <v>48</v>
      </c>
      <c r="C2908" t="s">
        <v>21</v>
      </c>
      <c r="D2908">
        <v>185</v>
      </c>
      <c r="E2908">
        <v>212</v>
      </c>
    </row>
    <row r="2909" spans="1:5" x14ac:dyDescent="0.25">
      <c r="A2909" t="s">
        <v>307</v>
      </c>
      <c r="B2909" t="s">
        <v>49</v>
      </c>
      <c r="C2909" t="s">
        <v>300</v>
      </c>
      <c r="D2909">
        <v>96</v>
      </c>
      <c r="E2909">
        <v>91</v>
      </c>
    </row>
    <row r="2910" spans="1:5" x14ac:dyDescent="0.25">
      <c r="A2910" t="s">
        <v>307</v>
      </c>
      <c r="B2910" t="s">
        <v>49</v>
      </c>
      <c r="C2910" t="s">
        <v>4</v>
      </c>
      <c r="D2910">
        <v>379</v>
      </c>
      <c r="E2910">
        <v>360</v>
      </c>
    </row>
    <row r="2911" spans="1:5" x14ac:dyDescent="0.25">
      <c r="A2911" t="s">
        <v>307</v>
      </c>
      <c r="B2911" t="s">
        <v>49</v>
      </c>
      <c r="C2911" t="s">
        <v>5</v>
      </c>
      <c r="D2911">
        <v>468</v>
      </c>
      <c r="E2911">
        <v>450</v>
      </c>
    </row>
    <row r="2912" spans="1:5" x14ac:dyDescent="0.25">
      <c r="A2912" t="s">
        <v>307</v>
      </c>
      <c r="B2912" t="s">
        <v>49</v>
      </c>
      <c r="C2912" t="s">
        <v>6</v>
      </c>
      <c r="D2912">
        <v>451</v>
      </c>
      <c r="E2912">
        <v>437</v>
      </c>
    </row>
    <row r="2913" spans="1:5" x14ac:dyDescent="0.25">
      <c r="A2913" t="s">
        <v>307</v>
      </c>
      <c r="B2913" t="s">
        <v>49</v>
      </c>
      <c r="C2913" t="s">
        <v>7</v>
      </c>
      <c r="D2913">
        <v>427</v>
      </c>
      <c r="E2913">
        <v>415</v>
      </c>
    </row>
    <row r="2914" spans="1:5" x14ac:dyDescent="0.25">
      <c r="A2914" t="s">
        <v>307</v>
      </c>
      <c r="B2914" t="s">
        <v>49</v>
      </c>
      <c r="C2914" t="s">
        <v>8</v>
      </c>
      <c r="D2914">
        <v>379</v>
      </c>
      <c r="E2914">
        <v>380</v>
      </c>
    </row>
    <row r="2915" spans="1:5" x14ac:dyDescent="0.25">
      <c r="A2915" t="s">
        <v>307</v>
      </c>
      <c r="B2915" t="s">
        <v>49</v>
      </c>
      <c r="C2915" t="s">
        <v>9</v>
      </c>
      <c r="D2915">
        <v>344</v>
      </c>
      <c r="E2915">
        <v>352</v>
      </c>
    </row>
    <row r="2916" spans="1:5" x14ac:dyDescent="0.25">
      <c r="A2916" t="s">
        <v>307</v>
      </c>
      <c r="B2916" t="s">
        <v>49</v>
      </c>
      <c r="C2916" t="s">
        <v>10</v>
      </c>
      <c r="D2916">
        <v>320</v>
      </c>
      <c r="E2916">
        <v>335</v>
      </c>
    </row>
    <row r="2917" spans="1:5" x14ac:dyDescent="0.25">
      <c r="A2917" t="s">
        <v>307</v>
      </c>
      <c r="B2917" t="s">
        <v>49</v>
      </c>
      <c r="C2917" t="s">
        <v>11</v>
      </c>
      <c r="D2917">
        <v>266</v>
      </c>
      <c r="E2917">
        <v>291</v>
      </c>
    </row>
    <row r="2918" spans="1:5" x14ac:dyDescent="0.25">
      <c r="A2918" t="s">
        <v>307</v>
      </c>
      <c r="B2918" t="s">
        <v>49</v>
      </c>
      <c r="C2918" t="s">
        <v>12</v>
      </c>
      <c r="D2918">
        <v>223</v>
      </c>
      <c r="E2918">
        <v>251</v>
      </c>
    </row>
    <row r="2919" spans="1:5" x14ac:dyDescent="0.25">
      <c r="A2919" t="s">
        <v>307</v>
      </c>
      <c r="B2919" t="s">
        <v>49</v>
      </c>
      <c r="C2919" t="s">
        <v>13</v>
      </c>
      <c r="D2919">
        <v>193</v>
      </c>
      <c r="E2919">
        <v>214</v>
      </c>
    </row>
    <row r="2920" spans="1:5" x14ac:dyDescent="0.25">
      <c r="A2920" t="s">
        <v>307</v>
      </c>
      <c r="B2920" t="s">
        <v>49</v>
      </c>
      <c r="C2920" t="s">
        <v>14</v>
      </c>
      <c r="D2920">
        <v>169</v>
      </c>
      <c r="E2920">
        <v>181</v>
      </c>
    </row>
    <row r="2921" spans="1:5" x14ac:dyDescent="0.25">
      <c r="A2921" t="s">
        <v>307</v>
      </c>
      <c r="B2921" t="s">
        <v>49</v>
      </c>
      <c r="C2921" t="s">
        <v>15</v>
      </c>
      <c r="D2921">
        <v>141</v>
      </c>
      <c r="E2921">
        <v>148</v>
      </c>
    </row>
    <row r="2922" spans="1:5" x14ac:dyDescent="0.25">
      <c r="A2922" t="s">
        <v>307</v>
      </c>
      <c r="B2922" t="s">
        <v>49</v>
      </c>
      <c r="C2922" t="s">
        <v>16</v>
      </c>
      <c r="D2922">
        <v>114</v>
      </c>
      <c r="E2922">
        <v>118</v>
      </c>
    </row>
    <row r="2923" spans="1:5" x14ac:dyDescent="0.25">
      <c r="A2923" t="s">
        <v>307</v>
      </c>
      <c r="B2923" t="s">
        <v>49</v>
      </c>
      <c r="C2923" t="s">
        <v>17</v>
      </c>
      <c r="D2923">
        <v>86</v>
      </c>
      <c r="E2923">
        <v>89</v>
      </c>
    </row>
    <row r="2924" spans="1:5" x14ac:dyDescent="0.25">
      <c r="A2924" t="s">
        <v>307</v>
      </c>
      <c r="B2924" t="s">
        <v>49</v>
      </c>
      <c r="C2924" t="s">
        <v>18</v>
      </c>
      <c r="D2924">
        <v>60</v>
      </c>
      <c r="E2924">
        <v>63</v>
      </c>
    </row>
    <row r="2925" spans="1:5" x14ac:dyDescent="0.25">
      <c r="A2925" t="s">
        <v>307</v>
      </c>
      <c r="B2925" t="s">
        <v>49</v>
      </c>
      <c r="C2925" t="s">
        <v>19</v>
      </c>
      <c r="D2925">
        <v>38</v>
      </c>
      <c r="E2925">
        <v>42</v>
      </c>
    </row>
    <row r="2926" spans="1:5" x14ac:dyDescent="0.25">
      <c r="A2926" t="s">
        <v>307</v>
      </c>
      <c r="B2926" t="s">
        <v>49</v>
      </c>
      <c r="C2926" t="s">
        <v>20</v>
      </c>
      <c r="D2926">
        <v>23</v>
      </c>
      <c r="E2926">
        <v>26</v>
      </c>
    </row>
    <row r="2927" spans="1:5" x14ac:dyDescent="0.25">
      <c r="A2927" t="s">
        <v>307</v>
      </c>
      <c r="B2927" t="s">
        <v>49</v>
      </c>
      <c r="C2927" t="s">
        <v>21</v>
      </c>
      <c r="D2927">
        <v>20</v>
      </c>
      <c r="E2927">
        <v>23</v>
      </c>
    </row>
    <row r="2928" spans="1:5" x14ac:dyDescent="0.25">
      <c r="A2928" t="s">
        <v>307</v>
      </c>
      <c r="B2928" t="s">
        <v>50</v>
      </c>
      <c r="C2928" t="s">
        <v>300</v>
      </c>
      <c r="D2928">
        <v>1613</v>
      </c>
      <c r="E2928">
        <v>1534</v>
      </c>
    </row>
    <row r="2929" spans="1:5" x14ac:dyDescent="0.25">
      <c r="A2929" t="s">
        <v>307</v>
      </c>
      <c r="B2929" t="s">
        <v>50</v>
      </c>
      <c r="C2929" t="s">
        <v>4</v>
      </c>
      <c r="D2929">
        <v>6367</v>
      </c>
      <c r="E2929">
        <v>6043</v>
      </c>
    </row>
    <row r="2930" spans="1:5" x14ac:dyDescent="0.25">
      <c r="A2930" t="s">
        <v>307</v>
      </c>
      <c r="B2930" t="s">
        <v>50</v>
      </c>
      <c r="C2930" t="s">
        <v>5</v>
      </c>
      <c r="D2930">
        <v>7857</v>
      </c>
      <c r="E2930">
        <v>7559</v>
      </c>
    </row>
    <row r="2931" spans="1:5" x14ac:dyDescent="0.25">
      <c r="A2931" t="s">
        <v>307</v>
      </c>
      <c r="B2931" t="s">
        <v>50</v>
      </c>
      <c r="C2931" t="s">
        <v>6</v>
      </c>
      <c r="D2931">
        <v>7574</v>
      </c>
      <c r="E2931">
        <v>7336</v>
      </c>
    </row>
    <row r="2932" spans="1:5" x14ac:dyDescent="0.25">
      <c r="A2932" t="s">
        <v>307</v>
      </c>
      <c r="B2932" t="s">
        <v>50</v>
      </c>
      <c r="C2932" t="s">
        <v>7</v>
      </c>
      <c r="D2932">
        <v>7168</v>
      </c>
      <c r="E2932">
        <v>6973</v>
      </c>
    </row>
    <row r="2933" spans="1:5" x14ac:dyDescent="0.25">
      <c r="A2933" t="s">
        <v>307</v>
      </c>
      <c r="B2933" t="s">
        <v>50</v>
      </c>
      <c r="C2933" t="s">
        <v>8</v>
      </c>
      <c r="D2933">
        <v>6367</v>
      </c>
      <c r="E2933">
        <v>6378</v>
      </c>
    </row>
    <row r="2934" spans="1:5" x14ac:dyDescent="0.25">
      <c r="A2934" t="s">
        <v>307</v>
      </c>
      <c r="B2934" t="s">
        <v>50</v>
      </c>
      <c r="C2934" t="s">
        <v>9</v>
      </c>
      <c r="D2934">
        <v>5782</v>
      </c>
      <c r="E2934">
        <v>5904</v>
      </c>
    </row>
    <row r="2935" spans="1:5" x14ac:dyDescent="0.25">
      <c r="A2935" t="s">
        <v>307</v>
      </c>
      <c r="B2935" t="s">
        <v>50</v>
      </c>
      <c r="C2935" t="s">
        <v>10</v>
      </c>
      <c r="D2935">
        <v>5214</v>
      </c>
      <c r="E2935">
        <v>5505</v>
      </c>
    </row>
    <row r="2936" spans="1:5" x14ac:dyDescent="0.25">
      <c r="A2936" t="s">
        <v>307</v>
      </c>
      <c r="B2936" t="s">
        <v>50</v>
      </c>
      <c r="C2936" t="s">
        <v>11</v>
      </c>
      <c r="D2936">
        <v>4471</v>
      </c>
      <c r="E2936">
        <v>4890</v>
      </c>
    </row>
    <row r="2937" spans="1:5" x14ac:dyDescent="0.25">
      <c r="A2937" t="s">
        <v>307</v>
      </c>
      <c r="B2937" t="s">
        <v>50</v>
      </c>
      <c r="C2937" t="s">
        <v>12</v>
      </c>
      <c r="D2937">
        <v>3754</v>
      </c>
      <c r="E2937">
        <v>4212</v>
      </c>
    </row>
    <row r="2938" spans="1:5" x14ac:dyDescent="0.25">
      <c r="A2938" t="s">
        <v>307</v>
      </c>
      <c r="B2938" t="s">
        <v>50</v>
      </c>
      <c r="C2938" t="s">
        <v>13</v>
      </c>
      <c r="D2938">
        <v>3244</v>
      </c>
      <c r="E2938">
        <v>3589</v>
      </c>
    </row>
    <row r="2939" spans="1:5" x14ac:dyDescent="0.25">
      <c r="A2939" t="s">
        <v>307</v>
      </c>
      <c r="B2939" t="s">
        <v>50</v>
      </c>
      <c r="C2939" t="s">
        <v>14</v>
      </c>
      <c r="D2939">
        <v>2848</v>
      </c>
      <c r="E2939">
        <v>3040</v>
      </c>
    </row>
    <row r="2940" spans="1:5" x14ac:dyDescent="0.25">
      <c r="A2940" t="s">
        <v>307</v>
      </c>
      <c r="B2940" t="s">
        <v>50</v>
      </c>
      <c r="C2940" t="s">
        <v>15</v>
      </c>
      <c r="D2940">
        <v>2377</v>
      </c>
      <c r="E2940">
        <v>2491</v>
      </c>
    </row>
    <row r="2941" spans="1:5" x14ac:dyDescent="0.25">
      <c r="A2941" t="s">
        <v>307</v>
      </c>
      <c r="B2941" t="s">
        <v>50</v>
      </c>
      <c r="C2941" t="s">
        <v>16</v>
      </c>
      <c r="D2941">
        <v>1924</v>
      </c>
      <c r="E2941">
        <v>1980</v>
      </c>
    </row>
    <row r="2942" spans="1:5" x14ac:dyDescent="0.25">
      <c r="A2942" t="s">
        <v>307</v>
      </c>
      <c r="B2942" t="s">
        <v>50</v>
      </c>
      <c r="C2942" t="s">
        <v>17</v>
      </c>
      <c r="D2942">
        <v>1443</v>
      </c>
      <c r="E2942">
        <v>1497</v>
      </c>
    </row>
    <row r="2943" spans="1:5" x14ac:dyDescent="0.25">
      <c r="A2943" t="s">
        <v>307</v>
      </c>
      <c r="B2943" t="s">
        <v>50</v>
      </c>
      <c r="C2943" t="s">
        <v>18</v>
      </c>
      <c r="D2943">
        <v>1009</v>
      </c>
      <c r="E2943">
        <v>1060</v>
      </c>
    </row>
    <row r="2944" spans="1:5" x14ac:dyDescent="0.25">
      <c r="A2944" t="s">
        <v>307</v>
      </c>
      <c r="B2944" t="s">
        <v>50</v>
      </c>
      <c r="C2944" t="s">
        <v>19</v>
      </c>
      <c r="D2944">
        <v>650</v>
      </c>
      <c r="E2944">
        <v>706</v>
      </c>
    </row>
    <row r="2945" spans="1:5" x14ac:dyDescent="0.25">
      <c r="A2945" t="s">
        <v>307</v>
      </c>
      <c r="B2945" t="s">
        <v>50</v>
      </c>
      <c r="C2945" t="s">
        <v>20</v>
      </c>
      <c r="D2945">
        <v>396</v>
      </c>
      <c r="E2945">
        <v>446</v>
      </c>
    </row>
    <row r="2946" spans="1:5" x14ac:dyDescent="0.25">
      <c r="A2946" t="s">
        <v>307</v>
      </c>
      <c r="B2946" t="s">
        <v>50</v>
      </c>
      <c r="C2946" t="s">
        <v>21</v>
      </c>
      <c r="D2946">
        <v>349</v>
      </c>
      <c r="E2946">
        <v>399</v>
      </c>
    </row>
    <row r="2947" spans="1:5" x14ac:dyDescent="0.25">
      <c r="A2947" t="s">
        <v>307</v>
      </c>
      <c r="B2947" t="s">
        <v>51</v>
      </c>
      <c r="C2947" t="s">
        <v>300</v>
      </c>
      <c r="D2947">
        <v>215</v>
      </c>
      <c r="E2947">
        <v>205</v>
      </c>
    </row>
    <row r="2948" spans="1:5" x14ac:dyDescent="0.25">
      <c r="A2948" t="s">
        <v>307</v>
      </c>
      <c r="B2948" t="s">
        <v>51</v>
      </c>
      <c r="C2948" t="s">
        <v>4</v>
      </c>
      <c r="D2948">
        <v>850</v>
      </c>
      <c r="E2948">
        <v>807</v>
      </c>
    </row>
    <row r="2949" spans="1:5" x14ac:dyDescent="0.25">
      <c r="A2949" t="s">
        <v>307</v>
      </c>
      <c r="B2949" t="s">
        <v>51</v>
      </c>
      <c r="C2949" t="s">
        <v>5</v>
      </c>
      <c r="D2949">
        <v>1050</v>
      </c>
      <c r="E2949">
        <v>1010</v>
      </c>
    </row>
    <row r="2950" spans="1:5" x14ac:dyDescent="0.25">
      <c r="A2950" t="s">
        <v>307</v>
      </c>
      <c r="B2950" t="s">
        <v>51</v>
      </c>
      <c r="C2950" t="s">
        <v>6</v>
      </c>
      <c r="D2950">
        <v>1012</v>
      </c>
      <c r="E2950">
        <v>980</v>
      </c>
    </row>
    <row r="2951" spans="1:5" x14ac:dyDescent="0.25">
      <c r="A2951" t="s">
        <v>307</v>
      </c>
      <c r="B2951" t="s">
        <v>51</v>
      </c>
      <c r="C2951" t="s">
        <v>7</v>
      </c>
      <c r="D2951">
        <v>958</v>
      </c>
      <c r="E2951">
        <v>931</v>
      </c>
    </row>
    <row r="2952" spans="1:5" x14ac:dyDescent="0.25">
      <c r="A2952" t="s">
        <v>307</v>
      </c>
      <c r="B2952" t="s">
        <v>51</v>
      </c>
      <c r="C2952" t="s">
        <v>8</v>
      </c>
      <c r="D2952">
        <v>850</v>
      </c>
      <c r="E2952">
        <v>852</v>
      </c>
    </row>
    <row r="2953" spans="1:5" x14ac:dyDescent="0.25">
      <c r="A2953" t="s">
        <v>307</v>
      </c>
      <c r="B2953" t="s">
        <v>51</v>
      </c>
      <c r="C2953" t="s">
        <v>9</v>
      </c>
      <c r="D2953">
        <v>772</v>
      </c>
      <c r="E2953">
        <v>789</v>
      </c>
    </row>
    <row r="2954" spans="1:5" x14ac:dyDescent="0.25">
      <c r="A2954" t="s">
        <v>307</v>
      </c>
      <c r="B2954" t="s">
        <v>51</v>
      </c>
      <c r="C2954" t="s">
        <v>10</v>
      </c>
      <c r="D2954">
        <v>708</v>
      </c>
      <c r="E2954">
        <v>743</v>
      </c>
    </row>
    <row r="2955" spans="1:5" x14ac:dyDescent="0.25">
      <c r="A2955" t="s">
        <v>307</v>
      </c>
      <c r="B2955" t="s">
        <v>51</v>
      </c>
      <c r="C2955" t="s">
        <v>11</v>
      </c>
      <c r="D2955">
        <v>597</v>
      </c>
      <c r="E2955">
        <v>653</v>
      </c>
    </row>
    <row r="2956" spans="1:5" x14ac:dyDescent="0.25">
      <c r="A2956" t="s">
        <v>307</v>
      </c>
      <c r="B2956" t="s">
        <v>51</v>
      </c>
      <c r="C2956" t="s">
        <v>12</v>
      </c>
      <c r="D2956">
        <v>501</v>
      </c>
      <c r="E2956">
        <v>562</v>
      </c>
    </row>
    <row r="2957" spans="1:5" x14ac:dyDescent="0.25">
      <c r="A2957" t="s">
        <v>307</v>
      </c>
      <c r="B2957" t="s">
        <v>51</v>
      </c>
      <c r="C2957" t="s">
        <v>13</v>
      </c>
      <c r="D2957">
        <v>433</v>
      </c>
      <c r="E2957">
        <v>479</v>
      </c>
    </row>
    <row r="2958" spans="1:5" x14ac:dyDescent="0.25">
      <c r="A2958" t="s">
        <v>307</v>
      </c>
      <c r="B2958" t="s">
        <v>51</v>
      </c>
      <c r="C2958" t="s">
        <v>14</v>
      </c>
      <c r="D2958">
        <v>380</v>
      </c>
      <c r="E2958">
        <v>406</v>
      </c>
    </row>
    <row r="2959" spans="1:5" x14ac:dyDescent="0.25">
      <c r="A2959" t="s">
        <v>307</v>
      </c>
      <c r="B2959" t="s">
        <v>51</v>
      </c>
      <c r="C2959" t="s">
        <v>15</v>
      </c>
      <c r="D2959">
        <v>317</v>
      </c>
      <c r="E2959">
        <v>333</v>
      </c>
    </row>
    <row r="2960" spans="1:5" x14ac:dyDescent="0.25">
      <c r="A2960" t="s">
        <v>307</v>
      </c>
      <c r="B2960" t="s">
        <v>51</v>
      </c>
      <c r="C2960" t="s">
        <v>16</v>
      </c>
      <c r="D2960">
        <v>257</v>
      </c>
      <c r="E2960">
        <v>264</v>
      </c>
    </row>
    <row r="2961" spans="1:5" x14ac:dyDescent="0.25">
      <c r="A2961" t="s">
        <v>307</v>
      </c>
      <c r="B2961" t="s">
        <v>51</v>
      </c>
      <c r="C2961" t="s">
        <v>17</v>
      </c>
      <c r="D2961">
        <v>192</v>
      </c>
      <c r="E2961">
        <v>200</v>
      </c>
    </row>
    <row r="2962" spans="1:5" x14ac:dyDescent="0.25">
      <c r="A2962" t="s">
        <v>307</v>
      </c>
      <c r="B2962" t="s">
        <v>51</v>
      </c>
      <c r="C2962" t="s">
        <v>18</v>
      </c>
      <c r="D2962">
        <v>134</v>
      </c>
      <c r="E2962">
        <v>141</v>
      </c>
    </row>
    <row r="2963" spans="1:5" x14ac:dyDescent="0.25">
      <c r="A2963" t="s">
        <v>307</v>
      </c>
      <c r="B2963" t="s">
        <v>51</v>
      </c>
      <c r="C2963" t="s">
        <v>19</v>
      </c>
      <c r="D2963">
        <v>86</v>
      </c>
      <c r="E2963">
        <v>94</v>
      </c>
    </row>
    <row r="2964" spans="1:5" x14ac:dyDescent="0.25">
      <c r="A2964" t="s">
        <v>307</v>
      </c>
      <c r="B2964" t="s">
        <v>51</v>
      </c>
      <c r="C2964" t="s">
        <v>20</v>
      </c>
      <c r="D2964">
        <v>52</v>
      </c>
      <c r="E2964">
        <v>59</v>
      </c>
    </row>
    <row r="2965" spans="1:5" x14ac:dyDescent="0.25">
      <c r="A2965" t="s">
        <v>307</v>
      </c>
      <c r="B2965" t="s">
        <v>51</v>
      </c>
      <c r="C2965" t="s">
        <v>21</v>
      </c>
      <c r="D2965">
        <v>46</v>
      </c>
      <c r="E2965">
        <v>53</v>
      </c>
    </row>
    <row r="2966" spans="1:5" x14ac:dyDescent="0.25">
      <c r="A2966" t="s">
        <v>307</v>
      </c>
      <c r="B2966" t="s">
        <v>52</v>
      </c>
      <c r="C2966" t="s">
        <v>300</v>
      </c>
      <c r="D2966">
        <v>235</v>
      </c>
      <c r="E2966">
        <v>224</v>
      </c>
    </row>
    <row r="2967" spans="1:5" x14ac:dyDescent="0.25">
      <c r="A2967" t="s">
        <v>307</v>
      </c>
      <c r="B2967" t="s">
        <v>52</v>
      </c>
      <c r="C2967" t="s">
        <v>4</v>
      </c>
      <c r="D2967">
        <v>930</v>
      </c>
      <c r="E2967">
        <v>883</v>
      </c>
    </row>
    <row r="2968" spans="1:5" x14ac:dyDescent="0.25">
      <c r="A2968" t="s">
        <v>307</v>
      </c>
      <c r="B2968" t="s">
        <v>52</v>
      </c>
      <c r="C2968" t="s">
        <v>5</v>
      </c>
      <c r="D2968">
        <v>1148</v>
      </c>
      <c r="E2968">
        <v>1105</v>
      </c>
    </row>
    <row r="2969" spans="1:5" x14ac:dyDescent="0.25">
      <c r="A2969" t="s">
        <v>307</v>
      </c>
      <c r="B2969" t="s">
        <v>52</v>
      </c>
      <c r="C2969" t="s">
        <v>6</v>
      </c>
      <c r="D2969">
        <v>1107</v>
      </c>
      <c r="E2969">
        <v>1072</v>
      </c>
    </row>
    <row r="2970" spans="1:5" x14ac:dyDescent="0.25">
      <c r="A2970" t="s">
        <v>307</v>
      </c>
      <c r="B2970" t="s">
        <v>52</v>
      </c>
      <c r="C2970" t="s">
        <v>7</v>
      </c>
      <c r="D2970">
        <v>1047</v>
      </c>
      <c r="E2970">
        <v>1019</v>
      </c>
    </row>
    <row r="2971" spans="1:5" x14ac:dyDescent="0.25">
      <c r="A2971" t="s">
        <v>307</v>
      </c>
      <c r="B2971" t="s">
        <v>52</v>
      </c>
      <c r="C2971" t="s">
        <v>8</v>
      </c>
      <c r="D2971">
        <v>930</v>
      </c>
      <c r="E2971">
        <v>932</v>
      </c>
    </row>
    <row r="2972" spans="1:5" x14ac:dyDescent="0.25">
      <c r="A2972" t="s">
        <v>307</v>
      </c>
      <c r="B2972" t="s">
        <v>52</v>
      </c>
      <c r="C2972" t="s">
        <v>9</v>
      </c>
      <c r="D2972">
        <v>845</v>
      </c>
      <c r="E2972">
        <v>863</v>
      </c>
    </row>
    <row r="2973" spans="1:5" x14ac:dyDescent="0.25">
      <c r="A2973" t="s">
        <v>307</v>
      </c>
      <c r="B2973" t="s">
        <v>52</v>
      </c>
      <c r="C2973" t="s">
        <v>10</v>
      </c>
      <c r="D2973">
        <v>769</v>
      </c>
      <c r="E2973">
        <v>812</v>
      </c>
    </row>
    <row r="2974" spans="1:5" x14ac:dyDescent="0.25">
      <c r="A2974" t="s">
        <v>307</v>
      </c>
      <c r="B2974" t="s">
        <v>52</v>
      </c>
      <c r="C2974" t="s">
        <v>11</v>
      </c>
      <c r="D2974">
        <v>653</v>
      </c>
      <c r="E2974">
        <v>714</v>
      </c>
    </row>
    <row r="2975" spans="1:5" x14ac:dyDescent="0.25">
      <c r="A2975" t="s">
        <v>307</v>
      </c>
      <c r="B2975" t="s">
        <v>52</v>
      </c>
      <c r="C2975" t="s">
        <v>12</v>
      </c>
      <c r="D2975">
        <v>548</v>
      </c>
      <c r="E2975">
        <v>615</v>
      </c>
    </row>
    <row r="2976" spans="1:5" x14ac:dyDescent="0.25">
      <c r="A2976" t="s">
        <v>307</v>
      </c>
      <c r="B2976" t="s">
        <v>52</v>
      </c>
      <c r="C2976" t="s">
        <v>13</v>
      </c>
      <c r="D2976">
        <v>474</v>
      </c>
      <c r="E2976">
        <v>524</v>
      </c>
    </row>
    <row r="2977" spans="1:5" x14ac:dyDescent="0.25">
      <c r="A2977" t="s">
        <v>307</v>
      </c>
      <c r="B2977" t="s">
        <v>52</v>
      </c>
      <c r="C2977" t="s">
        <v>14</v>
      </c>
      <c r="D2977">
        <v>416</v>
      </c>
      <c r="E2977">
        <v>444</v>
      </c>
    </row>
    <row r="2978" spans="1:5" x14ac:dyDescent="0.25">
      <c r="A2978" t="s">
        <v>307</v>
      </c>
      <c r="B2978" t="s">
        <v>52</v>
      </c>
      <c r="C2978" t="s">
        <v>15</v>
      </c>
      <c r="D2978">
        <v>347</v>
      </c>
      <c r="E2978">
        <v>364</v>
      </c>
    </row>
    <row r="2979" spans="1:5" x14ac:dyDescent="0.25">
      <c r="A2979" t="s">
        <v>307</v>
      </c>
      <c r="B2979" t="s">
        <v>52</v>
      </c>
      <c r="C2979" t="s">
        <v>16</v>
      </c>
      <c r="D2979">
        <v>281</v>
      </c>
      <c r="E2979">
        <v>289</v>
      </c>
    </row>
    <row r="2980" spans="1:5" x14ac:dyDescent="0.25">
      <c r="A2980" t="s">
        <v>307</v>
      </c>
      <c r="B2980" t="s">
        <v>52</v>
      </c>
      <c r="C2980" t="s">
        <v>17</v>
      </c>
      <c r="D2980">
        <v>210</v>
      </c>
      <c r="E2980">
        <v>218</v>
      </c>
    </row>
    <row r="2981" spans="1:5" x14ac:dyDescent="0.25">
      <c r="A2981" t="s">
        <v>307</v>
      </c>
      <c r="B2981" t="s">
        <v>52</v>
      </c>
      <c r="C2981" t="s">
        <v>18</v>
      </c>
      <c r="D2981">
        <v>147</v>
      </c>
      <c r="E2981">
        <v>154</v>
      </c>
    </row>
    <row r="2982" spans="1:5" x14ac:dyDescent="0.25">
      <c r="A2982" t="s">
        <v>307</v>
      </c>
      <c r="B2982" t="s">
        <v>52</v>
      </c>
      <c r="C2982" t="s">
        <v>19</v>
      </c>
      <c r="D2982">
        <v>95</v>
      </c>
      <c r="E2982">
        <v>103</v>
      </c>
    </row>
    <row r="2983" spans="1:5" x14ac:dyDescent="0.25">
      <c r="A2983" t="s">
        <v>307</v>
      </c>
      <c r="B2983" t="s">
        <v>52</v>
      </c>
      <c r="C2983" t="s">
        <v>20</v>
      </c>
      <c r="D2983">
        <v>57</v>
      </c>
      <c r="E2983">
        <v>65</v>
      </c>
    </row>
    <row r="2984" spans="1:5" x14ac:dyDescent="0.25">
      <c r="A2984" t="s">
        <v>307</v>
      </c>
      <c r="B2984" t="s">
        <v>52</v>
      </c>
      <c r="C2984" t="s">
        <v>21</v>
      </c>
      <c r="D2984">
        <v>51</v>
      </c>
      <c r="E2984">
        <v>58</v>
      </c>
    </row>
    <row r="2985" spans="1:5" x14ac:dyDescent="0.25">
      <c r="A2985" t="s">
        <v>307</v>
      </c>
      <c r="B2985" t="s">
        <v>302</v>
      </c>
      <c r="C2985" t="s">
        <v>300</v>
      </c>
      <c r="D2985">
        <v>151</v>
      </c>
      <c r="E2985">
        <v>143</v>
      </c>
    </row>
    <row r="2986" spans="1:5" x14ac:dyDescent="0.25">
      <c r="A2986" t="s">
        <v>307</v>
      </c>
      <c r="B2986" t="s">
        <v>302</v>
      </c>
      <c r="C2986" t="s">
        <v>4</v>
      </c>
      <c r="D2986">
        <v>597</v>
      </c>
      <c r="E2986">
        <v>567</v>
      </c>
    </row>
    <row r="2987" spans="1:5" x14ac:dyDescent="0.25">
      <c r="A2987" t="s">
        <v>307</v>
      </c>
      <c r="B2987" t="s">
        <v>302</v>
      </c>
      <c r="C2987" t="s">
        <v>5</v>
      </c>
      <c r="D2987">
        <v>737</v>
      </c>
      <c r="E2987">
        <v>709</v>
      </c>
    </row>
    <row r="2988" spans="1:5" x14ac:dyDescent="0.25">
      <c r="A2988" t="s">
        <v>307</v>
      </c>
      <c r="B2988" t="s">
        <v>302</v>
      </c>
      <c r="C2988" t="s">
        <v>6</v>
      </c>
      <c r="D2988">
        <v>710</v>
      </c>
      <c r="E2988">
        <v>688</v>
      </c>
    </row>
    <row r="2989" spans="1:5" x14ac:dyDescent="0.25">
      <c r="A2989" t="s">
        <v>307</v>
      </c>
      <c r="B2989" t="s">
        <v>302</v>
      </c>
      <c r="C2989" t="s">
        <v>7</v>
      </c>
      <c r="D2989">
        <v>672</v>
      </c>
      <c r="E2989">
        <v>654</v>
      </c>
    </row>
    <row r="2990" spans="1:5" x14ac:dyDescent="0.25">
      <c r="A2990" t="s">
        <v>307</v>
      </c>
      <c r="B2990" t="s">
        <v>302</v>
      </c>
      <c r="C2990" t="s">
        <v>8</v>
      </c>
      <c r="D2990">
        <v>597</v>
      </c>
      <c r="E2990">
        <v>598</v>
      </c>
    </row>
    <row r="2991" spans="1:5" x14ac:dyDescent="0.25">
      <c r="A2991" t="s">
        <v>307</v>
      </c>
      <c r="B2991" t="s">
        <v>302</v>
      </c>
      <c r="C2991" t="s">
        <v>9</v>
      </c>
      <c r="D2991">
        <v>542</v>
      </c>
      <c r="E2991">
        <v>554</v>
      </c>
    </row>
    <row r="2992" spans="1:5" x14ac:dyDescent="0.25">
      <c r="A2992" t="s">
        <v>307</v>
      </c>
      <c r="B2992" t="s">
        <v>302</v>
      </c>
      <c r="C2992" t="s">
        <v>10</v>
      </c>
      <c r="D2992">
        <v>496</v>
      </c>
      <c r="E2992">
        <v>525</v>
      </c>
    </row>
    <row r="2993" spans="1:5" x14ac:dyDescent="0.25">
      <c r="A2993" t="s">
        <v>307</v>
      </c>
      <c r="B2993" t="s">
        <v>302</v>
      </c>
      <c r="C2993" t="s">
        <v>11</v>
      </c>
      <c r="D2993">
        <v>419</v>
      </c>
      <c r="E2993">
        <v>459</v>
      </c>
    </row>
    <row r="2994" spans="1:5" x14ac:dyDescent="0.25">
      <c r="A2994" t="s">
        <v>307</v>
      </c>
      <c r="B2994" t="s">
        <v>302</v>
      </c>
      <c r="C2994" t="s">
        <v>12</v>
      </c>
      <c r="D2994">
        <v>352</v>
      </c>
      <c r="E2994">
        <v>395</v>
      </c>
    </row>
    <row r="2995" spans="1:5" x14ac:dyDescent="0.25">
      <c r="A2995" t="s">
        <v>307</v>
      </c>
      <c r="B2995" t="s">
        <v>302</v>
      </c>
      <c r="C2995" t="s">
        <v>13</v>
      </c>
      <c r="D2995">
        <v>304</v>
      </c>
      <c r="E2995">
        <v>336</v>
      </c>
    </row>
    <row r="2996" spans="1:5" x14ac:dyDescent="0.25">
      <c r="A2996" t="s">
        <v>307</v>
      </c>
      <c r="B2996" t="s">
        <v>302</v>
      </c>
      <c r="C2996" t="s">
        <v>14</v>
      </c>
      <c r="D2996">
        <v>267</v>
      </c>
      <c r="E2996">
        <v>285</v>
      </c>
    </row>
    <row r="2997" spans="1:5" x14ac:dyDescent="0.25">
      <c r="A2997" t="s">
        <v>307</v>
      </c>
      <c r="B2997" t="s">
        <v>302</v>
      </c>
      <c r="C2997" t="s">
        <v>15</v>
      </c>
      <c r="D2997">
        <v>223</v>
      </c>
      <c r="E2997">
        <v>233</v>
      </c>
    </row>
    <row r="2998" spans="1:5" x14ac:dyDescent="0.25">
      <c r="A2998" t="s">
        <v>307</v>
      </c>
      <c r="B2998" t="s">
        <v>302</v>
      </c>
      <c r="C2998" t="s">
        <v>16</v>
      </c>
      <c r="D2998">
        <v>180</v>
      </c>
      <c r="E2998">
        <v>185</v>
      </c>
    </row>
    <row r="2999" spans="1:5" x14ac:dyDescent="0.25">
      <c r="A2999" t="s">
        <v>307</v>
      </c>
      <c r="B2999" t="s">
        <v>302</v>
      </c>
      <c r="C2999" t="s">
        <v>17</v>
      </c>
      <c r="D2999">
        <v>135</v>
      </c>
      <c r="E2999">
        <v>140</v>
      </c>
    </row>
    <row r="3000" spans="1:5" x14ac:dyDescent="0.25">
      <c r="A3000" t="s">
        <v>307</v>
      </c>
      <c r="B3000" t="s">
        <v>302</v>
      </c>
      <c r="C3000" t="s">
        <v>18</v>
      </c>
      <c r="D3000">
        <v>94</v>
      </c>
      <c r="E3000">
        <v>99</v>
      </c>
    </row>
    <row r="3001" spans="1:5" x14ac:dyDescent="0.25">
      <c r="A3001" t="s">
        <v>307</v>
      </c>
      <c r="B3001" t="s">
        <v>302</v>
      </c>
      <c r="C3001" t="s">
        <v>19</v>
      </c>
      <c r="D3001">
        <v>61</v>
      </c>
      <c r="E3001">
        <v>66</v>
      </c>
    </row>
    <row r="3002" spans="1:5" x14ac:dyDescent="0.25">
      <c r="A3002" t="s">
        <v>307</v>
      </c>
      <c r="B3002" t="s">
        <v>302</v>
      </c>
      <c r="C3002" t="s">
        <v>20</v>
      </c>
      <c r="D3002">
        <v>37</v>
      </c>
      <c r="E3002">
        <v>41</v>
      </c>
    </row>
    <row r="3003" spans="1:5" x14ac:dyDescent="0.25">
      <c r="A3003" t="s">
        <v>307</v>
      </c>
      <c r="B3003" t="s">
        <v>302</v>
      </c>
      <c r="C3003" t="s">
        <v>21</v>
      </c>
      <c r="D3003">
        <v>32</v>
      </c>
      <c r="E3003">
        <v>37</v>
      </c>
    </row>
    <row r="3004" spans="1:5" x14ac:dyDescent="0.25">
      <c r="A3004" t="s">
        <v>307</v>
      </c>
      <c r="B3004" t="s">
        <v>53</v>
      </c>
      <c r="C3004" t="s">
        <v>300</v>
      </c>
      <c r="D3004">
        <v>118</v>
      </c>
      <c r="E3004">
        <v>112</v>
      </c>
    </row>
    <row r="3005" spans="1:5" x14ac:dyDescent="0.25">
      <c r="A3005" t="s">
        <v>307</v>
      </c>
      <c r="B3005" t="s">
        <v>53</v>
      </c>
      <c r="C3005" t="s">
        <v>4</v>
      </c>
      <c r="D3005">
        <v>468</v>
      </c>
      <c r="E3005">
        <v>444</v>
      </c>
    </row>
    <row r="3006" spans="1:5" x14ac:dyDescent="0.25">
      <c r="A3006" t="s">
        <v>307</v>
      </c>
      <c r="B3006" t="s">
        <v>53</v>
      </c>
      <c r="C3006" t="s">
        <v>5</v>
      </c>
      <c r="D3006">
        <v>578</v>
      </c>
      <c r="E3006">
        <v>556</v>
      </c>
    </row>
    <row r="3007" spans="1:5" x14ac:dyDescent="0.25">
      <c r="A3007" t="s">
        <v>307</v>
      </c>
      <c r="B3007" t="s">
        <v>53</v>
      </c>
      <c r="C3007" t="s">
        <v>6</v>
      </c>
      <c r="D3007">
        <v>557</v>
      </c>
      <c r="E3007">
        <v>539</v>
      </c>
    </row>
    <row r="3008" spans="1:5" x14ac:dyDescent="0.25">
      <c r="A3008" t="s">
        <v>307</v>
      </c>
      <c r="B3008" t="s">
        <v>53</v>
      </c>
      <c r="C3008" t="s">
        <v>7</v>
      </c>
      <c r="D3008">
        <v>527</v>
      </c>
      <c r="E3008">
        <v>513</v>
      </c>
    </row>
    <row r="3009" spans="1:5" x14ac:dyDescent="0.25">
      <c r="A3009" t="s">
        <v>307</v>
      </c>
      <c r="B3009" t="s">
        <v>53</v>
      </c>
      <c r="C3009" t="s">
        <v>8</v>
      </c>
      <c r="D3009">
        <v>468</v>
      </c>
      <c r="E3009">
        <v>469</v>
      </c>
    </row>
    <row r="3010" spans="1:5" x14ac:dyDescent="0.25">
      <c r="A3010" t="s">
        <v>307</v>
      </c>
      <c r="B3010" t="s">
        <v>53</v>
      </c>
      <c r="C3010" t="s">
        <v>9</v>
      </c>
      <c r="D3010">
        <v>425</v>
      </c>
      <c r="E3010">
        <v>434</v>
      </c>
    </row>
    <row r="3011" spans="1:5" x14ac:dyDescent="0.25">
      <c r="A3011" t="s">
        <v>307</v>
      </c>
      <c r="B3011" t="s">
        <v>53</v>
      </c>
      <c r="C3011" t="s">
        <v>10</v>
      </c>
      <c r="D3011">
        <v>393</v>
      </c>
      <c r="E3011">
        <v>414</v>
      </c>
    </row>
    <row r="3012" spans="1:5" x14ac:dyDescent="0.25">
      <c r="A3012" t="s">
        <v>307</v>
      </c>
      <c r="B3012" t="s">
        <v>53</v>
      </c>
      <c r="C3012" t="s">
        <v>11</v>
      </c>
      <c r="D3012">
        <v>329</v>
      </c>
      <c r="E3012">
        <v>359</v>
      </c>
    </row>
    <row r="3013" spans="1:5" x14ac:dyDescent="0.25">
      <c r="A3013" t="s">
        <v>307</v>
      </c>
      <c r="B3013" t="s">
        <v>53</v>
      </c>
      <c r="C3013" t="s">
        <v>12</v>
      </c>
      <c r="D3013">
        <v>276</v>
      </c>
      <c r="E3013">
        <v>309</v>
      </c>
    </row>
    <row r="3014" spans="1:5" x14ac:dyDescent="0.25">
      <c r="A3014" t="s">
        <v>307</v>
      </c>
      <c r="B3014" t="s">
        <v>53</v>
      </c>
      <c r="C3014" t="s">
        <v>13</v>
      </c>
      <c r="D3014">
        <v>238</v>
      </c>
      <c r="E3014">
        <v>264</v>
      </c>
    </row>
    <row r="3015" spans="1:5" x14ac:dyDescent="0.25">
      <c r="A3015" t="s">
        <v>307</v>
      </c>
      <c r="B3015" t="s">
        <v>53</v>
      </c>
      <c r="C3015" t="s">
        <v>14</v>
      </c>
      <c r="D3015">
        <v>209</v>
      </c>
      <c r="E3015">
        <v>223</v>
      </c>
    </row>
    <row r="3016" spans="1:5" x14ac:dyDescent="0.25">
      <c r="A3016" t="s">
        <v>307</v>
      </c>
      <c r="B3016" t="s">
        <v>53</v>
      </c>
      <c r="C3016" t="s">
        <v>15</v>
      </c>
      <c r="D3016">
        <v>174</v>
      </c>
      <c r="E3016">
        <v>183</v>
      </c>
    </row>
    <row r="3017" spans="1:5" x14ac:dyDescent="0.25">
      <c r="A3017" t="s">
        <v>307</v>
      </c>
      <c r="B3017" t="s">
        <v>53</v>
      </c>
      <c r="C3017" t="s">
        <v>16</v>
      </c>
      <c r="D3017">
        <v>141</v>
      </c>
      <c r="E3017">
        <v>145</v>
      </c>
    </row>
    <row r="3018" spans="1:5" x14ac:dyDescent="0.25">
      <c r="A3018" t="s">
        <v>307</v>
      </c>
      <c r="B3018" t="s">
        <v>53</v>
      </c>
      <c r="C3018" t="s">
        <v>17</v>
      </c>
      <c r="D3018">
        <v>106</v>
      </c>
      <c r="E3018">
        <v>110</v>
      </c>
    </row>
    <row r="3019" spans="1:5" x14ac:dyDescent="0.25">
      <c r="A3019" t="s">
        <v>307</v>
      </c>
      <c r="B3019" t="s">
        <v>53</v>
      </c>
      <c r="C3019" t="s">
        <v>18</v>
      </c>
      <c r="D3019">
        <v>74</v>
      </c>
      <c r="E3019">
        <v>78</v>
      </c>
    </row>
    <row r="3020" spans="1:5" x14ac:dyDescent="0.25">
      <c r="A3020" t="s">
        <v>307</v>
      </c>
      <c r="B3020" t="s">
        <v>53</v>
      </c>
      <c r="C3020" t="s">
        <v>19</v>
      </c>
      <c r="D3020">
        <v>47</v>
      </c>
      <c r="E3020">
        <v>52</v>
      </c>
    </row>
    <row r="3021" spans="1:5" x14ac:dyDescent="0.25">
      <c r="A3021" t="s">
        <v>307</v>
      </c>
      <c r="B3021" t="s">
        <v>53</v>
      </c>
      <c r="C3021" t="s">
        <v>20</v>
      </c>
      <c r="D3021">
        <v>29</v>
      </c>
      <c r="E3021">
        <v>32</v>
      </c>
    </row>
    <row r="3022" spans="1:5" x14ac:dyDescent="0.25">
      <c r="A3022" t="s">
        <v>307</v>
      </c>
      <c r="B3022" t="s">
        <v>53</v>
      </c>
      <c r="C3022" t="s">
        <v>21</v>
      </c>
      <c r="D3022">
        <v>25</v>
      </c>
      <c r="E3022">
        <v>29</v>
      </c>
    </row>
    <row r="3023" spans="1:5" x14ac:dyDescent="0.25">
      <c r="A3023" t="s">
        <v>307</v>
      </c>
      <c r="B3023" t="s">
        <v>303</v>
      </c>
      <c r="C3023" t="s">
        <v>300</v>
      </c>
      <c r="D3023">
        <v>104</v>
      </c>
      <c r="E3023">
        <v>99</v>
      </c>
    </row>
    <row r="3024" spans="1:5" x14ac:dyDescent="0.25">
      <c r="A3024" t="s">
        <v>307</v>
      </c>
      <c r="B3024" t="s">
        <v>303</v>
      </c>
      <c r="C3024" t="s">
        <v>4</v>
      </c>
      <c r="D3024">
        <v>413</v>
      </c>
      <c r="E3024">
        <v>392</v>
      </c>
    </row>
    <row r="3025" spans="1:5" x14ac:dyDescent="0.25">
      <c r="A3025" t="s">
        <v>307</v>
      </c>
      <c r="B3025" t="s">
        <v>303</v>
      </c>
      <c r="C3025" t="s">
        <v>5</v>
      </c>
      <c r="D3025">
        <v>510</v>
      </c>
      <c r="E3025">
        <v>490</v>
      </c>
    </row>
    <row r="3026" spans="1:5" x14ac:dyDescent="0.25">
      <c r="A3026" t="s">
        <v>307</v>
      </c>
      <c r="B3026" t="s">
        <v>303</v>
      </c>
      <c r="C3026" t="s">
        <v>6</v>
      </c>
      <c r="D3026">
        <v>491</v>
      </c>
      <c r="E3026">
        <v>476</v>
      </c>
    </row>
    <row r="3027" spans="1:5" x14ac:dyDescent="0.25">
      <c r="A3027" t="s">
        <v>307</v>
      </c>
      <c r="B3027" t="s">
        <v>303</v>
      </c>
      <c r="C3027" t="s">
        <v>7</v>
      </c>
      <c r="D3027">
        <v>465</v>
      </c>
      <c r="E3027">
        <v>452</v>
      </c>
    </row>
    <row r="3028" spans="1:5" x14ac:dyDescent="0.25">
      <c r="A3028" t="s">
        <v>307</v>
      </c>
      <c r="B3028" t="s">
        <v>303</v>
      </c>
      <c r="C3028" t="s">
        <v>8</v>
      </c>
      <c r="D3028">
        <v>413</v>
      </c>
      <c r="E3028">
        <v>414</v>
      </c>
    </row>
    <row r="3029" spans="1:5" x14ac:dyDescent="0.25">
      <c r="A3029" t="s">
        <v>307</v>
      </c>
      <c r="B3029" t="s">
        <v>303</v>
      </c>
      <c r="C3029" t="s">
        <v>9</v>
      </c>
      <c r="D3029">
        <v>375</v>
      </c>
      <c r="E3029">
        <v>383</v>
      </c>
    </row>
    <row r="3030" spans="1:5" x14ac:dyDescent="0.25">
      <c r="A3030" t="s">
        <v>307</v>
      </c>
      <c r="B3030" t="s">
        <v>303</v>
      </c>
      <c r="C3030" t="s">
        <v>10</v>
      </c>
      <c r="D3030">
        <v>349</v>
      </c>
      <c r="E3030">
        <v>367</v>
      </c>
    </row>
    <row r="3031" spans="1:5" x14ac:dyDescent="0.25">
      <c r="A3031" t="s">
        <v>307</v>
      </c>
      <c r="B3031" t="s">
        <v>303</v>
      </c>
      <c r="C3031" t="s">
        <v>11</v>
      </c>
      <c r="D3031">
        <v>290</v>
      </c>
      <c r="E3031">
        <v>317</v>
      </c>
    </row>
    <row r="3032" spans="1:5" x14ac:dyDescent="0.25">
      <c r="A3032" t="s">
        <v>307</v>
      </c>
      <c r="B3032" t="s">
        <v>303</v>
      </c>
      <c r="C3032" t="s">
        <v>12</v>
      </c>
      <c r="D3032">
        <v>243</v>
      </c>
      <c r="E3032">
        <v>273</v>
      </c>
    </row>
    <row r="3033" spans="1:5" x14ac:dyDescent="0.25">
      <c r="A3033" t="s">
        <v>307</v>
      </c>
      <c r="B3033" t="s">
        <v>303</v>
      </c>
      <c r="C3033" t="s">
        <v>13</v>
      </c>
      <c r="D3033">
        <v>210</v>
      </c>
      <c r="E3033">
        <v>233</v>
      </c>
    </row>
    <row r="3034" spans="1:5" x14ac:dyDescent="0.25">
      <c r="A3034" t="s">
        <v>307</v>
      </c>
      <c r="B3034" t="s">
        <v>303</v>
      </c>
      <c r="C3034" t="s">
        <v>14</v>
      </c>
      <c r="D3034">
        <v>184</v>
      </c>
      <c r="E3034">
        <v>197</v>
      </c>
    </row>
    <row r="3035" spans="1:5" x14ac:dyDescent="0.25">
      <c r="A3035" t="s">
        <v>307</v>
      </c>
      <c r="B3035" t="s">
        <v>303</v>
      </c>
      <c r="C3035" t="s">
        <v>15</v>
      </c>
      <c r="D3035">
        <v>154</v>
      </c>
      <c r="E3035">
        <v>161</v>
      </c>
    </row>
    <row r="3036" spans="1:5" x14ac:dyDescent="0.25">
      <c r="A3036" t="s">
        <v>307</v>
      </c>
      <c r="B3036" t="s">
        <v>303</v>
      </c>
      <c r="C3036" t="s">
        <v>16</v>
      </c>
      <c r="D3036">
        <v>124</v>
      </c>
      <c r="E3036">
        <v>128</v>
      </c>
    </row>
    <row r="3037" spans="1:5" x14ac:dyDescent="0.25">
      <c r="A3037" t="s">
        <v>307</v>
      </c>
      <c r="B3037" t="s">
        <v>303</v>
      </c>
      <c r="C3037" t="s">
        <v>17</v>
      </c>
      <c r="D3037">
        <v>93</v>
      </c>
      <c r="E3037">
        <v>97</v>
      </c>
    </row>
    <row r="3038" spans="1:5" x14ac:dyDescent="0.25">
      <c r="A3038" t="s">
        <v>307</v>
      </c>
      <c r="B3038" t="s">
        <v>303</v>
      </c>
      <c r="C3038" t="s">
        <v>18</v>
      </c>
      <c r="D3038">
        <v>65</v>
      </c>
      <c r="E3038">
        <v>68</v>
      </c>
    </row>
    <row r="3039" spans="1:5" x14ac:dyDescent="0.25">
      <c r="A3039" t="s">
        <v>307</v>
      </c>
      <c r="B3039" t="s">
        <v>303</v>
      </c>
      <c r="C3039" t="s">
        <v>19</v>
      </c>
      <c r="D3039">
        <v>42</v>
      </c>
      <c r="E3039">
        <v>45</v>
      </c>
    </row>
    <row r="3040" spans="1:5" x14ac:dyDescent="0.25">
      <c r="A3040" t="s">
        <v>307</v>
      </c>
      <c r="B3040" t="s">
        <v>303</v>
      </c>
      <c r="C3040" t="s">
        <v>20</v>
      </c>
      <c r="D3040">
        <v>25</v>
      </c>
      <c r="E3040">
        <v>28</v>
      </c>
    </row>
    <row r="3041" spans="1:5" x14ac:dyDescent="0.25">
      <c r="A3041" t="s">
        <v>307</v>
      </c>
      <c r="B3041" t="s">
        <v>303</v>
      </c>
      <c r="C3041" t="s">
        <v>21</v>
      </c>
      <c r="D3041">
        <v>22</v>
      </c>
      <c r="E3041">
        <v>25</v>
      </c>
    </row>
    <row r="3042" spans="1:5" x14ac:dyDescent="0.25">
      <c r="A3042" t="s">
        <v>307</v>
      </c>
      <c r="B3042" t="s">
        <v>54</v>
      </c>
      <c r="C3042" t="s">
        <v>300</v>
      </c>
      <c r="D3042">
        <v>300</v>
      </c>
      <c r="E3042">
        <v>285</v>
      </c>
    </row>
    <row r="3043" spans="1:5" x14ac:dyDescent="0.25">
      <c r="A3043" t="s">
        <v>307</v>
      </c>
      <c r="B3043" t="s">
        <v>54</v>
      </c>
      <c r="C3043" t="s">
        <v>4</v>
      </c>
      <c r="D3043">
        <v>1184</v>
      </c>
      <c r="E3043">
        <v>1124</v>
      </c>
    </row>
    <row r="3044" spans="1:5" x14ac:dyDescent="0.25">
      <c r="A3044" t="s">
        <v>307</v>
      </c>
      <c r="B3044" t="s">
        <v>54</v>
      </c>
      <c r="C3044" t="s">
        <v>5</v>
      </c>
      <c r="D3044">
        <v>1461</v>
      </c>
      <c r="E3044">
        <v>1406</v>
      </c>
    </row>
    <row r="3045" spans="1:5" x14ac:dyDescent="0.25">
      <c r="A3045" t="s">
        <v>307</v>
      </c>
      <c r="B3045" t="s">
        <v>54</v>
      </c>
      <c r="C3045" t="s">
        <v>6</v>
      </c>
      <c r="D3045">
        <v>1409</v>
      </c>
      <c r="E3045">
        <v>1365</v>
      </c>
    </row>
    <row r="3046" spans="1:5" x14ac:dyDescent="0.25">
      <c r="A3046" t="s">
        <v>307</v>
      </c>
      <c r="B3046" t="s">
        <v>54</v>
      </c>
      <c r="C3046" t="s">
        <v>7</v>
      </c>
      <c r="D3046">
        <v>1333</v>
      </c>
      <c r="E3046">
        <v>1297</v>
      </c>
    </row>
    <row r="3047" spans="1:5" x14ac:dyDescent="0.25">
      <c r="A3047" t="s">
        <v>307</v>
      </c>
      <c r="B3047" t="s">
        <v>54</v>
      </c>
      <c r="C3047" t="s">
        <v>8</v>
      </c>
      <c r="D3047">
        <v>1184</v>
      </c>
      <c r="E3047">
        <v>1186</v>
      </c>
    </row>
    <row r="3048" spans="1:5" x14ac:dyDescent="0.25">
      <c r="A3048" t="s">
        <v>307</v>
      </c>
      <c r="B3048" t="s">
        <v>54</v>
      </c>
      <c r="C3048" t="s">
        <v>9</v>
      </c>
      <c r="D3048">
        <v>1075</v>
      </c>
      <c r="E3048">
        <v>1098</v>
      </c>
    </row>
    <row r="3049" spans="1:5" x14ac:dyDescent="0.25">
      <c r="A3049" t="s">
        <v>307</v>
      </c>
      <c r="B3049" t="s">
        <v>54</v>
      </c>
      <c r="C3049" t="s">
        <v>10</v>
      </c>
      <c r="D3049">
        <v>979</v>
      </c>
      <c r="E3049">
        <v>1031</v>
      </c>
    </row>
    <row r="3050" spans="1:5" x14ac:dyDescent="0.25">
      <c r="A3050" t="s">
        <v>307</v>
      </c>
      <c r="B3050" t="s">
        <v>54</v>
      </c>
      <c r="C3050" t="s">
        <v>11</v>
      </c>
      <c r="D3050">
        <v>831</v>
      </c>
      <c r="E3050">
        <v>910</v>
      </c>
    </row>
    <row r="3051" spans="1:5" x14ac:dyDescent="0.25">
      <c r="A3051" t="s">
        <v>307</v>
      </c>
      <c r="B3051" t="s">
        <v>54</v>
      </c>
      <c r="C3051" t="s">
        <v>12</v>
      </c>
      <c r="D3051">
        <v>698</v>
      </c>
      <c r="E3051">
        <v>783</v>
      </c>
    </row>
    <row r="3052" spans="1:5" x14ac:dyDescent="0.25">
      <c r="A3052" t="s">
        <v>307</v>
      </c>
      <c r="B3052" t="s">
        <v>54</v>
      </c>
      <c r="C3052" t="s">
        <v>13</v>
      </c>
      <c r="D3052">
        <v>603</v>
      </c>
      <c r="E3052">
        <v>667</v>
      </c>
    </row>
    <row r="3053" spans="1:5" x14ac:dyDescent="0.25">
      <c r="A3053" t="s">
        <v>307</v>
      </c>
      <c r="B3053" t="s">
        <v>54</v>
      </c>
      <c r="C3053" t="s">
        <v>14</v>
      </c>
      <c r="D3053">
        <v>529</v>
      </c>
      <c r="E3053">
        <v>565</v>
      </c>
    </row>
    <row r="3054" spans="1:5" x14ac:dyDescent="0.25">
      <c r="A3054" t="s">
        <v>307</v>
      </c>
      <c r="B3054" t="s">
        <v>54</v>
      </c>
      <c r="C3054" t="s">
        <v>15</v>
      </c>
      <c r="D3054">
        <v>442</v>
      </c>
      <c r="E3054">
        <v>463</v>
      </c>
    </row>
    <row r="3055" spans="1:5" x14ac:dyDescent="0.25">
      <c r="A3055" t="s">
        <v>307</v>
      </c>
      <c r="B3055" t="s">
        <v>54</v>
      </c>
      <c r="C3055" t="s">
        <v>16</v>
      </c>
      <c r="D3055">
        <v>358</v>
      </c>
      <c r="E3055">
        <v>368</v>
      </c>
    </row>
    <row r="3056" spans="1:5" x14ac:dyDescent="0.25">
      <c r="A3056" t="s">
        <v>307</v>
      </c>
      <c r="B3056" t="s">
        <v>54</v>
      </c>
      <c r="C3056" t="s">
        <v>17</v>
      </c>
      <c r="D3056">
        <v>268</v>
      </c>
      <c r="E3056">
        <v>278</v>
      </c>
    </row>
    <row r="3057" spans="1:5" x14ac:dyDescent="0.25">
      <c r="A3057" t="s">
        <v>307</v>
      </c>
      <c r="B3057" t="s">
        <v>54</v>
      </c>
      <c r="C3057" t="s">
        <v>18</v>
      </c>
      <c r="D3057">
        <v>187</v>
      </c>
      <c r="E3057">
        <v>197</v>
      </c>
    </row>
    <row r="3058" spans="1:5" x14ac:dyDescent="0.25">
      <c r="A3058" t="s">
        <v>307</v>
      </c>
      <c r="B3058" t="s">
        <v>54</v>
      </c>
      <c r="C3058" t="s">
        <v>19</v>
      </c>
      <c r="D3058">
        <v>121</v>
      </c>
      <c r="E3058">
        <v>131</v>
      </c>
    </row>
    <row r="3059" spans="1:5" x14ac:dyDescent="0.25">
      <c r="A3059" t="s">
        <v>307</v>
      </c>
      <c r="B3059" t="s">
        <v>54</v>
      </c>
      <c r="C3059" t="s">
        <v>20</v>
      </c>
      <c r="D3059">
        <v>73</v>
      </c>
      <c r="E3059">
        <v>83</v>
      </c>
    </row>
    <row r="3060" spans="1:5" x14ac:dyDescent="0.25">
      <c r="A3060" t="s">
        <v>307</v>
      </c>
      <c r="B3060" t="s">
        <v>54</v>
      </c>
      <c r="C3060" t="s">
        <v>21</v>
      </c>
      <c r="D3060">
        <v>64</v>
      </c>
      <c r="E3060">
        <v>74</v>
      </c>
    </row>
    <row r="3061" spans="1:5" x14ac:dyDescent="0.25">
      <c r="A3061" t="s">
        <v>307</v>
      </c>
      <c r="B3061" t="s">
        <v>55</v>
      </c>
      <c r="C3061" t="s">
        <v>300</v>
      </c>
      <c r="D3061">
        <v>70</v>
      </c>
      <c r="E3061">
        <v>66</v>
      </c>
    </row>
    <row r="3062" spans="1:5" x14ac:dyDescent="0.25">
      <c r="A3062" t="s">
        <v>307</v>
      </c>
      <c r="B3062" t="s">
        <v>55</v>
      </c>
      <c r="C3062" t="s">
        <v>4</v>
      </c>
      <c r="D3062">
        <v>277</v>
      </c>
      <c r="E3062">
        <v>263</v>
      </c>
    </row>
    <row r="3063" spans="1:5" x14ac:dyDescent="0.25">
      <c r="A3063" t="s">
        <v>307</v>
      </c>
      <c r="B3063" t="s">
        <v>55</v>
      </c>
      <c r="C3063" t="s">
        <v>5</v>
      </c>
      <c r="D3063">
        <v>342</v>
      </c>
      <c r="E3063">
        <v>329</v>
      </c>
    </row>
    <row r="3064" spans="1:5" x14ac:dyDescent="0.25">
      <c r="A3064" t="s">
        <v>307</v>
      </c>
      <c r="B3064" t="s">
        <v>55</v>
      </c>
      <c r="C3064" t="s">
        <v>6</v>
      </c>
      <c r="D3064">
        <v>330</v>
      </c>
      <c r="E3064">
        <v>319</v>
      </c>
    </row>
    <row r="3065" spans="1:5" x14ac:dyDescent="0.25">
      <c r="A3065" t="s">
        <v>307</v>
      </c>
      <c r="B3065" t="s">
        <v>55</v>
      </c>
      <c r="C3065" t="s">
        <v>7</v>
      </c>
      <c r="D3065">
        <v>312</v>
      </c>
      <c r="E3065">
        <v>304</v>
      </c>
    </row>
    <row r="3066" spans="1:5" x14ac:dyDescent="0.25">
      <c r="A3066" t="s">
        <v>307</v>
      </c>
      <c r="B3066" t="s">
        <v>55</v>
      </c>
      <c r="C3066" t="s">
        <v>8</v>
      </c>
      <c r="D3066">
        <v>277</v>
      </c>
      <c r="E3066">
        <v>278</v>
      </c>
    </row>
    <row r="3067" spans="1:5" x14ac:dyDescent="0.25">
      <c r="A3067" t="s">
        <v>307</v>
      </c>
      <c r="B3067" t="s">
        <v>55</v>
      </c>
      <c r="C3067" t="s">
        <v>9</v>
      </c>
      <c r="D3067">
        <v>252</v>
      </c>
      <c r="E3067">
        <v>257</v>
      </c>
    </row>
    <row r="3068" spans="1:5" x14ac:dyDescent="0.25">
      <c r="A3068" t="s">
        <v>307</v>
      </c>
      <c r="B3068" t="s">
        <v>55</v>
      </c>
      <c r="C3068" t="s">
        <v>10</v>
      </c>
      <c r="D3068">
        <v>237</v>
      </c>
      <c r="E3068">
        <v>249</v>
      </c>
    </row>
    <row r="3069" spans="1:5" x14ac:dyDescent="0.25">
      <c r="A3069" t="s">
        <v>307</v>
      </c>
      <c r="B3069" t="s">
        <v>55</v>
      </c>
      <c r="C3069" t="s">
        <v>11</v>
      </c>
      <c r="D3069">
        <v>195</v>
      </c>
      <c r="E3069">
        <v>213</v>
      </c>
    </row>
    <row r="3070" spans="1:5" x14ac:dyDescent="0.25">
      <c r="A3070" t="s">
        <v>307</v>
      </c>
      <c r="B3070" t="s">
        <v>55</v>
      </c>
      <c r="C3070" t="s">
        <v>12</v>
      </c>
      <c r="D3070">
        <v>163</v>
      </c>
      <c r="E3070">
        <v>183</v>
      </c>
    </row>
    <row r="3071" spans="1:5" x14ac:dyDescent="0.25">
      <c r="A3071" t="s">
        <v>307</v>
      </c>
      <c r="B3071" t="s">
        <v>55</v>
      </c>
      <c r="C3071" t="s">
        <v>13</v>
      </c>
      <c r="D3071">
        <v>141</v>
      </c>
      <c r="E3071">
        <v>156</v>
      </c>
    </row>
    <row r="3072" spans="1:5" x14ac:dyDescent="0.25">
      <c r="A3072" t="s">
        <v>307</v>
      </c>
      <c r="B3072" t="s">
        <v>55</v>
      </c>
      <c r="C3072" t="s">
        <v>14</v>
      </c>
      <c r="D3072">
        <v>124</v>
      </c>
      <c r="E3072">
        <v>132</v>
      </c>
    </row>
    <row r="3073" spans="1:5" x14ac:dyDescent="0.25">
      <c r="A3073" t="s">
        <v>307</v>
      </c>
      <c r="B3073" t="s">
        <v>55</v>
      </c>
      <c r="C3073" t="s">
        <v>15</v>
      </c>
      <c r="D3073">
        <v>103</v>
      </c>
      <c r="E3073">
        <v>108</v>
      </c>
    </row>
    <row r="3074" spans="1:5" x14ac:dyDescent="0.25">
      <c r="A3074" t="s">
        <v>307</v>
      </c>
      <c r="B3074" t="s">
        <v>55</v>
      </c>
      <c r="C3074" t="s">
        <v>16</v>
      </c>
      <c r="D3074">
        <v>83</v>
      </c>
      <c r="E3074">
        <v>86</v>
      </c>
    </row>
    <row r="3075" spans="1:5" x14ac:dyDescent="0.25">
      <c r="A3075" t="s">
        <v>307</v>
      </c>
      <c r="B3075" t="s">
        <v>55</v>
      </c>
      <c r="C3075" t="s">
        <v>17</v>
      </c>
      <c r="D3075">
        <v>62</v>
      </c>
      <c r="E3075">
        <v>65</v>
      </c>
    </row>
    <row r="3076" spans="1:5" x14ac:dyDescent="0.25">
      <c r="A3076" t="s">
        <v>307</v>
      </c>
      <c r="B3076" t="s">
        <v>55</v>
      </c>
      <c r="C3076" t="s">
        <v>18</v>
      </c>
      <c r="D3076">
        <v>44</v>
      </c>
      <c r="E3076">
        <v>46</v>
      </c>
    </row>
    <row r="3077" spans="1:5" x14ac:dyDescent="0.25">
      <c r="A3077" t="s">
        <v>307</v>
      </c>
      <c r="B3077" t="s">
        <v>55</v>
      </c>
      <c r="C3077" t="s">
        <v>19</v>
      </c>
      <c r="D3077">
        <v>28</v>
      </c>
      <c r="E3077">
        <v>30</v>
      </c>
    </row>
    <row r="3078" spans="1:5" x14ac:dyDescent="0.25">
      <c r="A3078" t="s">
        <v>307</v>
      </c>
      <c r="B3078" t="s">
        <v>55</v>
      </c>
      <c r="C3078" t="s">
        <v>20</v>
      </c>
      <c r="D3078">
        <v>17</v>
      </c>
      <c r="E3078">
        <v>19</v>
      </c>
    </row>
    <row r="3079" spans="1:5" x14ac:dyDescent="0.25">
      <c r="A3079" t="s">
        <v>307</v>
      </c>
      <c r="B3079" t="s">
        <v>55</v>
      </c>
      <c r="C3079" t="s">
        <v>21</v>
      </c>
      <c r="D3079">
        <v>15</v>
      </c>
      <c r="E3079">
        <v>17</v>
      </c>
    </row>
    <row r="3080" spans="1:5" x14ac:dyDescent="0.25">
      <c r="A3080" t="s">
        <v>307</v>
      </c>
      <c r="B3080" t="s">
        <v>56</v>
      </c>
      <c r="C3080" t="s">
        <v>300</v>
      </c>
      <c r="D3080">
        <v>785</v>
      </c>
      <c r="E3080">
        <v>747</v>
      </c>
    </row>
    <row r="3081" spans="1:5" x14ac:dyDescent="0.25">
      <c r="A3081" t="s">
        <v>307</v>
      </c>
      <c r="B3081" t="s">
        <v>56</v>
      </c>
      <c r="C3081" t="s">
        <v>4</v>
      </c>
      <c r="D3081">
        <v>3100</v>
      </c>
      <c r="E3081">
        <v>2942</v>
      </c>
    </row>
    <row r="3082" spans="1:5" x14ac:dyDescent="0.25">
      <c r="A3082" t="s">
        <v>307</v>
      </c>
      <c r="B3082" t="s">
        <v>56</v>
      </c>
      <c r="C3082" t="s">
        <v>5</v>
      </c>
      <c r="D3082">
        <v>3825</v>
      </c>
      <c r="E3082">
        <v>3680</v>
      </c>
    </row>
    <row r="3083" spans="1:5" x14ac:dyDescent="0.25">
      <c r="A3083" t="s">
        <v>307</v>
      </c>
      <c r="B3083" t="s">
        <v>56</v>
      </c>
      <c r="C3083" t="s">
        <v>6</v>
      </c>
      <c r="D3083">
        <v>3687</v>
      </c>
      <c r="E3083">
        <v>3572</v>
      </c>
    </row>
    <row r="3084" spans="1:5" x14ac:dyDescent="0.25">
      <c r="A3084" t="s">
        <v>307</v>
      </c>
      <c r="B3084" t="s">
        <v>56</v>
      </c>
      <c r="C3084" t="s">
        <v>7</v>
      </c>
      <c r="D3084">
        <v>3490</v>
      </c>
      <c r="E3084">
        <v>3395</v>
      </c>
    </row>
    <row r="3085" spans="1:5" x14ac:dyDescent="0.25">
      <c r="A3085" t="s">
        <v>307</v>
      </c>
      <c r="B3085" t="s">
        <v>56</v>
      </c>
      <c r="C3085" t="s">
        <v>8</v>
      </c>
      <c r="D3085">
        <v>3100</v>
      </c>
      <c r="E3085">
        <v>3105</v>
      </c>
    </row>
    <row r="3086" spans="1:5" x14ac:dyDescent="0.25">
      <c r="A3086" t="s">
        <v>307</v>
      </c>
      <c r="B3086" t="s">
        <v>56</v>
      </c>
      <c r="C3086" t="s">
        <v>9</v>
      </c>
      <c r="D3086">
        <v>2815</v>
      </c>
      <c r="E3086">
        <v>2874</v>
      </c>
    </row>
    <row r="3087" spans="1:5" x14ac:dyDescent="0.25">
      <c r="A3087" t="s">
        <v>307</v>
      </c>
      <c r="B3087" t="s">
        <v>56</v>
      </c>
      <c r="C3087" t="s">
        <v>10</v>
      </c>
      <c r="D3087">
        <v>2547</v>
      </c>
      <c r="E3087">
        <v>2684</v>
      </c>
    </row>
    <row r="3088" spans="1:5" x14ac:dyDescent="0.25">
      <c r="A3088" t="s">
        <v>307</v>
      </c>
      <c r="B3088" t="s">
        <v>56</v>
      </c>
      <c r="C3088" t="s">
        <v>11</v>
      </c>
      <c r="D3088">
        <v>2176</v>
      </c>
      <c r="E3088">
        <v>2381</v>
      </c>
    </row>
    <row r="3089" spans="1:5" x14ac:dyDescent="0.25">
      <c r="A3089" t="s">
        <v>307</v>
      </c>
      <c r="B3089" t="s">
        <v>56</v>
      </c>
      <c r="C3089" t="s">
        <v>12</v>
      </c>
      <c r="D3089">
        <v>1827</v>
      </c>
      <c r="E3089">
        <v>2050</v>
      </c>
    </row>
    <row r="3090" spans="1:5" x14ac:dyDescent="0.25">
      <c r="A3090" t="s">
        <v>307</v>
      </c>
      <c r="B3090" t="s">
        <v>56</v>
      </c>
      <c r="C3090" t="s">
        <v>13</v>
      </c>
      <c r="D3090">
        <v>1579</v>
      </c>
      <c r="E3090">
        <v>1747</v>
      </c>
    </row>
    <row r="3091" spans="1:5" x14ac:dyDescent="0.25">
      <c r="A3091" t="s">
        <v>307</v>
      </c>
      <c r="B3091" t="s">
        <v>56</v>
      </c>
      <c r="C3091" t="s">
        <v>14</v>
      </c>
      <c r="D3091">
        <v>1386</v>
      </c>
      <c r="E3091">
        <v>1480</v>
      </c>
    </row>
    <row r="3092" spans="1:5" x14ac:dyDescent="0.25">
      <c r="A3092" t="s">
        <v>307</v>
      </c>
      <c r="B3092" t="s">
        <v>56</v>
      </c>
      <c r="C3092" t="s">
        <v>15</v>
      </c>
      <c r="D3092">
        <v>1157</v>
      </c>
      <c r="E3092">
        <v>1213</v>
      </c>
    </row>
    <row r="3093" spans="1:5" x14ac:dyDescent="0.25">
      <c r="A3093" t="s">
        <v>307</v>
      </c>
      <c r="B3093" t="s">
        <v>56</v>
      </c>
      <c r="C3093" t="s">
        <v>16</v>
      </c>
      <c r="D3093">
        <v>936</v>
      </c>
      <c r="E3093">
        <v>964</v>
      </c>
    </row>
    <row r="3094" spans="1:5" x14ac:dyDescent="0.25">
      <c r="A3094" t="s">
        <v>307</v>
      </c>
      <c r="B3094" t="s">
        <v>56</v>
      </c>
      <c r="C3094" t="s">
        <v>17</v>
      </c>
      <c r="D3094">
        <v>702</v>
      </c>
      <c r="E3094">
        <v>728</v>
      </c>
    </row>
    <row r="3095" spans="1:5" x14ac:dyDescent="0.25">
      <c r="A3095" t="s">
        <v>307</v>
      </c>
      <c r="B3095" t="s">
        <v>56</v>
      </c>
      <c r="C3095" t="s">
        <v>18</v>
      </c>
      <c r="D3095">
        <v>491</v>
      </c>
      <c r="E3095">
        <v>516</v>
      </c>
    </row>
    <row r="3096" spans="1:5" x14ac:dyDescent="0.25">
      <c r="A3096" t="s">
        <v>307</v>
      </c>
      <c r="B3096" t="s">
        <v>56</v>
      </c>
      <c r="C3096" t="s">
        <v>19</v>
      </c>
      <c r="D3096">
        <v>316</v>
      </c>
      <c r="E3096">
        <v>344</v>
      </c>
    </row>
    <row r="3097" spans="1:5" x14ac:dyDescent="0.25">
      <c r="A3097" t="s">
        <v>307</v>
      </c>
      <c r="B3097" t="s">
        <v>56</v>
      </c>
      <c r="C3097" t="s">
        <v>20</v>
      </c>
      <c r="D3097">
        <v>192</v>
      </c>
      <c r="E3097">
        <v>217</v>
      </c>
    </row>
    <row r="3098" spans="1:5" x14ac:dyDescent="0.25">
      <c r="A3098" t="s">
        <v>307</v>
      </c>
      <c r="B3098" t="s">
        <v>56</v>
      </c>
      <c r="C3098" t="s">
        <v>21</v>
      </c>
      <c r="D3098">
        <v>169</v>
      </c>
      <c r="E3098">
        <v>194</v>
      </c>
    </row>
    <row r="3099" spans="1:5" x14ac:dyDescent="0.25">
      <c r="A3099" t="s">
        <v>307</v>
      </c>
      <c r="B3099" t="s">
        <v>57</v>
      </c>
      <c r="C3099" t="s">
        <v>300</v>
      </c>
      <c r="D3099">
        <v>141</v>
      </c>
      <c r="E3099">
        <v>134</v>
      </c>
    </row>
    <row r="3100" spans="1:5" x14ac:dyDescent="0.25">
      <c r="A3100" t="s">
        <v>307</v>
      </c>
      <c r="B3100" t="s">
        <v>57</v>
      </c>
      <c r="C3100" t="s">
        <v>4</v>
      </c>
      <c r="D3100">
        <v>558</v>
      </c>
      <c r="E3100">
        <v>529</v>
      </c>
    </row>
    <row r="3101" spans="1:5" x14ac:dyDescent="0.25">
      <c r="A3101" t="s">
        <v>307</v>
      </c>
      <c r="B3101" t="s">
        <v>57</v>
      </c>
      <c r="C3101" t="s">
        <v>5</v>
      </c>
      <c r="D3101">
        <v>688</v>
      </c>
      <c r="E3101">
        <v>662</v>
      </c>
    </row>
    <row r="3102" spans="1:5" x14ac:dyDescent="0.25">
      <c r="A3102" t="s">
        <v>307</v>
      </c>
      <c r="B3102" t="s">
        <v>57</v>
      </c>
      <c r="C3102" t="s">
        <v>6</v>
      </c>
      <c r="D3102">
        <v>663</v>
      </c>
      <c r="E3102">
        <v>642</v>
      </c>
    </row>
    <row r="3103" spans="1:5" x14ac:dyDescent="0.25">
      <c r="A3103" t="s">
        <v>307</v>
      </c>
      <c r="B3103" t="s">
        <v>57</v>
      </c>
      <c r="C3103" t="s">
        <v>7</v>
      </c>
      <c r="D3103">
        <v>628</v>
      </c>
      <c r="E3103">
        <v>611</v>
      </c>
    </row>
    <row r="3104" spans="1:5" x14ac:dyDescent="0.25">
      <c r="A3104" t="s">
        <v>307</v>
      </c>
      <c r="B3104" t="s">
        <v>57</v>
      </c>
      <c r="C3104" t="s">
        <v>8</v>
      </c>
      <c r="D3104">
        <v>558</v>
      </c>
      <c r="E3104">
        <v>559</v>
      </c>
    </row>
    <row r="3105" spans="1:5" x14ac:dyDescent="0.25">
      <c r="A3105" t="s">
        <v>307</v>
      </c>
      <c r="B3105" t="s">
        <v>57</v>
      </c>
      <c r="C3105" t="s">
        <v>9</v>
      </c>
      <c r="D3105">
        <v>506</v>
      </c>
      <c r="E3105">
        <v>517</v>
      </c>
    </row>
    <row r="3106" spans="1:5" x14ac:dyDescent="0.25">
      <c r="A3106" t="s">
        <v>307</v>
      </c>
      <c r="B3106" t="s">
        <v>57</v>
      </c>
      <c r="C3106" t="s">
        <v>10</v>
      </c>
      <c r="D3106">
        <v>465</v>
      </c>
      <c r="E3106">
        <v>490</v>
      </c>
    </row>
    <row r="3107" spans="1:5" x14ac:dyDescent="0.25">
      <c r="A3107" t="s">
        <v>307</v>
      </c>
      <c r="B3107" t="s">
        <v>57</v>
      </c>
      <c r="C3107" t="s">
        <v>11</v>
      </c>
      <c r="D3107">
        <v>391</v>
      </c>
      <c r="E3107">
        <v>428</v>
      </c>
    </row>
    <row r="3108" spans="1:5" x14ac:dyDescent="0.25">
      <c r="A3108" t="s">
        <v>307</v>
      </c>
      <c r="B3108" t="s">
        <v>57</v>
      </c>
      <c r="C3108" t="s">
        <v>12</v>
      </c>
      <c r="D3108">
        <v>329</v>
      </c>
      <c r="E3108">
        <v>369</v>
      </c>
    </row>
    <row r="3109" spans="1:5" x14ac:dyDescent="0.25">
      <c r="A3109" t="s">
        <v>307</v>
      </c>
      <c r="B3109" t="s">
        <v>57</v>
      </c>
      <c r="C3109" t="s">
        <v>13</v>
      </c>
      <c r="D3109">
        <v>284</v>
      </c>
      <c r="E3109">
        <v>314</v>
      </c>
    </row>
    <row r="3110" spans="1:5" x14ac:dyDescent="0.25">
      <c r="A3110" t="s">
        <v>307</v>
      </c>
      <c r="B3110" t="s">
        <v>57</v>
      </c>
      <c r="C3110" t="s">
        <v>14</v>
      </c>
      <c r="D3110">
        <v>249</v>
      </c>
      <c r="E3110">
        <v>266</v>
      </c>
    </row>
    <row r="3111" spans="1:5" x14ac:dyDescent="0.25">
      <c r="A3111" t="s">
        <v>307</v>
      </c>
      <c r="B3111" t="s">
        <v>57</v>
      </c>
      <c r="C3111" t="s">
        <v>15</v>
      </c>
      <c r="D3111">
        <v>208</v>
      </c>
      <c r="E3111">
        <v>218</v>
      </c>
    </row>
    <row r="3112" spans="1:5" x14ac:dyDescent="0.25">
      <c r="A3112" t="s">
        <v>307</v>
      </c>
      <c r="B3112" t="s">
        <v>57</v>
      </c>
      <c r="C3112" t="s">
        <v>16</v>
      </c>
      <c r="D3112">
        <v>168</v>
      </c>
      <c r="E3112">
        <v>173</v>
      </c>
    </row>
    <row r="3113" spans="1:5" x14ac:dyDescent="0.25">
      <c r="A3113" t="s">
        <v>307</v>
      </c>
      <c r="B3113" t="s">
        <v>57</v>
      </c>
      <c r="C3113" t="s">
        <v>17</v>
      </c>
      <c r="D3113">
        <v>126</v>
      </c>
      <c r="E3113">
        <v>131</v>
      </c>
    </row>
    <row r="3114" spans="1:5" x14ac:dyDescent="0.25">
      <c r="A3114" t="s">
        <v>307</v>
      </c>
      <c r="B3114" t="s">
        <v>57</v>
      </c>
      <c r="C3114" t="s">
        <v>18</v>
      </c>
      <c r="D3114">
        <v>88</v>
      </c>
      <c r="E3114">
        <v>92</v>
      </c>
    </row>
    <row r="3115" spans="1:5" x14ac:dyDescent="0.25">
      <c r="A3115" t="s">
        <v>307</v>
      </c>
      <c r="B3115" t="s">
        <v>57</v>
      </c>
      <c r="C3115" t="s">
        <v>19</v>
      </c>
      <c r="D3115">
        <v>57</v>
      </c>
      <c r="E3115">
        <v>61</v>
      </c>
    </row>
    <row r="3116" spans="1:5" x14ac:dyDescent="0.25">
      <c r="A3116" t="s">
        <v>307</v>
      </c>
      <c r="B3116" t="s">
        <v>57</v>
      </c>
      <c r="C3116" t="s">
        <v>20</v>
      </c>
      <c r="D3116">
        <v>34</v>
      </c>
      <c r="E3116">
        <v>39</v>
      </c>
    </row>
    <row r="3117" spans="1:5" x14ac:dyDescent="0.25">
      <c r="A3117" t="s">
        <v>307</v>
      </c>
      <c r="B3117" t="s">
        <v>57</v>
      </c>
      <c r="C3117" t="s">
        <v>21</v>
      </c>
      <c r="D3117">
        <v>30</v>
      </c>
      <c r="E3117">
        <v>35</v>
      </c>
    </row>
    <row r="3118" spans="1:5" x14ac:dyDescent="0.25">
      <c r="A3118" t="s">
        <v>307</v>
      </c>
      <c r="B3118" t="s">
        <v>304</v>
      </c>
      <c r="C3118" t="s">
        <v>300</v>
      </c>
      <c r="D3118">
        <v>113</v>
      </c>
      <c r="E3118">
        <v>107</v>
      </c>
    </row>
    <row r="3119" spans="1:5" x14ac:dyDescent="0.25">
      <c r="A3119" t="s">
        <v>307</v>
      </c>
      <c r="B3119" t="s">
        <v>304</v>
      </c>
      <c r="C3119" t="s">
        <v>4</v>
      </c>
      <c r="D3119">
        <v>446</v>
      </c>
      <c r="E3119">
        <v>424</v>
      </c>
    </row>
    <row r="3120" spans="1:5" x14ac:dyDescent="0.25">
      <c r="A3120" t="s">
        <v>307</v>
      </c>
      <c r="B3120" t="s">
        <v>304</v>
      </c>
      <c r="C3120" t="s">
        <v>5</v>
      </c>
      <c r="D3120">
        <v>551</v>
      </c>
      <c r="E3120">
        <v>530</v>
      </c>
    </row>
    <row r="3121" spans="1:5" x14ac:dyDescent="0.25">
      <c r="A3121" t="s">
        <v>307</v>
      </c>
      <c r="B3121" t="s">
        <v>304</v>
      </c>
      <c r="C3121" t="s">
        <v>6</v>
      </c>
      <c r="D3121">
        <v>531</v>
      </c>
      <c r="E3121">
        <v>514</v>
      </c>
    </row>
    <row r="3122" spans="1:5" x14ac:dyDescent="0.25">
      <c r="A3122" t="s">
        <v>307</v>
      </c>
      <c r="B3122" t="s">
        <v>304</v>
      </c>
      <c r="C3122" t="s">
        <v>7</v>
      </c>
      <c r="D3122">
        <v>502</v>
      </c>
      <c r="E3122">
        <v>489</v>
      </c>
    </row>
    <row r="3123" spans="1:5" x14ac:dyDescent="0.25">
      <c r="A3123" t="s">
        <v>307</v>
      </c>
      <c r="B3123" t="s">
        <v>304</v>
      </c>
      <c r="C3123" t="s">
        <v>8</v>
      </c>
      <c r="D3123">
        <v>446</v>
      </c>
      <c r="E3123">
        <v>447</v>
      </c>
    </row>
    <row r="3124" spans="1:5" x14ac:dyDescent="0.25">
      <c r="A3124" t="s">
        <v>307</v>
      </c>
      <c r="B3124" t="s">
        <v>304</v>
      </c>
      <c r="C3124" t="s">
        <v>9</v>
      </c>
      <c r="D3124">
        <v>405</v>
      </c>
      <c r="E3124">
        <v>414</v>
      </c>
    </row>
    <row r="3125" spans="1:5" x14ac:dyDescent="0.25">
      <c r="A3125" t="s">
        <v>307</v>
      </c>
      <c r="B3125" t="s">
        <v>304</v>
      </c>
      <c r="C3125" t="s">
        <v>10</v>
      </c>
      <c r="D3125">
        <v>375</v>
      </c>
      <c r="E3125">
        <v>393</v>
      </c>
    </row>
    <row r="3126" spans="1:5" x14ac:dyDescent="0.25">
      <c r="A3126" t="s">
        <v>307</v>
      </c>
      <c r="B3126" t="s">
        <v>304</v>
      </c>
      <c r="C3126" t="s">
        <v>11</v>
      </c>
      <c r="D3126">
        <v>313</v>
      </c>
      <c r="E3126">
        <v>343</v>
      </c>
    </row>
    <row r="3127" spans="1:5" x14ac:dyDescent="0.25">
      <c r="A3127" t="s">
        <v>307</v>
      </c>
      <c r="B3127" t="s">
        <v>304</v>
      </c>
      <c r="C3127" t="s">
        <v>12</v>
      </c>
      <c r="D3127">
        <v>263</v>
      </c>
      <c r="E3127">
        <v>295</v>
      </c>
    </row>
    <row r="3128" spans="1:5" x14ac:dyDescent="0.25">
      <c r="A3128" t="s">
        <v>307</v>
      </c>
      <c r="B3128" t="s">
        <v>304</v>
      </c>
      <c r="C3128" t="s">
        <v>13</v>
      </c>
      <c r="D3128">
        <v>227</v>
      </c>
      <c r="E3128">
        <v>251</v>
      </c>
    </row>
    <row r="3129" spans="1:5" x14ac:dyDescent="0.25">
      <c r="A3129" t="s">
        <v>307</v>
      </c>
      <c r="B3129" t="s">
        <v>304</v>
      </c>
      <c r="C3129" t="s">
        <v>14</v>
      </c>
      <c r="D3129">
        <v>199</v>
      </c>
      <c r="E3129">
        <v>213</v>
      </c>
    </row>
    <row r="3130" spans="1:5" x14ac:dyDescent="0.25">
      <c r="A3130" t="s">
        <v>307</v>
      </c>
      <c r="B3130" t="s">
        <v>304</v>
      </c>
      <c r="C3130" t="s">
        <v>15</v>
      </c>
      <c r="D3130">
        <v>166</v>
      </c>
      <c r="E3130">
        <v>174</v>
      </c>
    </row>
    <row r="3131" spans="1:5" x14ac:dyDescent="0.25">
      <c r="A3131" t="s">
        <v>307</v>
      </c>
      <c r="B3131" t="s">
        <v>304</v>
      </c>
      <c r="C3131" t="s">
        <v>16</v>
      </c>
      <c r="D3131">
        <v>134</v>
      </c>
      <c r="E3131">
        <v>138</v>
      </c>
    </row>
    <row r="3132" spans="1:5" x14ac:dyDescent="0.25">
      <c r="A3132" t="s">
        <v>307</v>
      </c>
      <c r="B3132" t="s">
        <v>304</v>
      </c>
      <c r="C3132" t="s">
        <v>17</v>
      </c>
      <c r="D3132">
        <v>101</v>
      </c>
      <c r="E3132">
        <v>105</v>
      </c>
    </row>
    <row r="3133" spans="1:5" x14ac:dyDescent="0.25">
      <c r="A3133" t="s">
        <v>307</v>
      </c>
      <c r="B3133" t="s">
        <v>304</v>
      </c>
      <c r="C3133" t="s">
        <v>18</v>
      </c>
      <c r="D3133">
        <v>70</v>
      </c>
      <c r="E3133">
        <v>74</v>
      </c>
    </row>
    <row r="3134" spans="1:5" x14ac:dyDescent="0.25">
      <c r="A3134" t="s">
        <v>307</v>
      </c>
      <c r="B3134" t="s">
        <v>304</v>
      </c>
      <c r="C3134" t="s">
        <v>19</v>
      </c>
      <c r="D3134">
        <v>45</v>
      </c>
      <c r="E3134">
        <v>49</v>
      </c>
    </row>
    <row r="3135" spans="1:5" x14ac:dyDescent="0.25">
      <c r="A3135" t="s">
        <v>307</v>
      </c>
      <c r="B3135" t="s">
        <v>304</v>
      </c>
      <c r="C3135" t="s">
        <v>20</v>
      </c>
      <c r="D3135">
        <v>27</v>
      </c>
      <c r="E3135">
        <v>31</v>
      </c>
    </row>
    <row r="3136" spans="1:5" x14ac:dyDescent="0.25">
      <c r="A3136" t="s">
        <v>307</v>
      </c>
      <c r="B3136" t="s">
        <v>304</v>
      </c>
      <c r="C3136" t="s">
        <v>21</v>
      </c>
      <c r="D3136">
        <v>24</v>
      </c>
      <c r="E3136">
        <v>28</v>
      </c>
    </row>
    <row r="3137" spans="1:5" x14ac:dyDescent="0.25">
      <c r="A3137" t="s">
        <v>307</v>
      </c>
      <c r="B3137" t="s">
        <v>58</v>
      </c>
      <c r="C3137" t="s">
        <v>300</v>
      </c>
      <c r="D3137">
        <v>352</v>
      </c>
      <c r="E3137">
        <v>335</v>
      </c>
    </row>
    <row r="3138" spans="1:5" x14ac:dyDescent="0.25">
      <c r="A3138" t="s">
        <v>307</v>
      </c>
      <c r="B3138" t="s">
        <v>58</v>
      </c>
      <c r="C3138" t="s">
        <v>4</v>
      </c>
      <c r="D3138">
        <v>1392</v>
      </c>
      <c r="E3138">
        <v>1321</v>
      </c>
    </row>
    <row r="3139" spans="1:5" x14ac:dyDescent="0.25">
      <c r="A3139" t="s">
        <v>307</v>
      </c>
      <c r="B3139" t="s">
        <v>58</v>
      </c>
      <c r="C3139" t="s">
        <v>5</v>
      </c>
      <c r="D3139">
        <v>1718</v>
      </c>
      <c r="E3139">
        <v>1652</v>
      </c>
    </row>
    <row r="3140" spans="1:5" x14ac:dyDescent="0.25">
      <c r="A3140" t="s">
        <v>307</v>
      </c>
      <c r="B3140" t="s">
        <v>58</v>
      </c>
      <c r="C3140" t="s">
        <v>6</v>
      </c>
      <c r="D3140">
        <v>1656</v>
      </c>
      <c r="E3140">
        <v>1604</v>
      </c>
    </row>
    <row r="3141" spans="1:5" x14ac:dyDescent="0.25">
      <c r="A3141" t="s">
        <v>307</v>
      </c>
      <c r="B3141" t="s">
        <v>58</v>
      </c>
      <c r="C3141" t="s">
        <v>7</v>
      </c>
      <c r="D3141">
        <v>1567</v>
      </c>
      <c r="E3141">
        <v>1524</v>
      </c>
    </row>
    <row r="3142" spans="1:5" x14ac:dyDescent="0.25">
      <c r="A3142" t="s">
        <v>307</v>
      </c>
      <c r="B3142" t="s">
        <v>58</v>
      </c>
      <c r="C3142" t="s">
        <v>8</v>
      </c>
      <c r="D3142">
        <v>1392</v>
      </c>
      <c r="E3142">
        <v>1394</v>
      </c>
    </row>
    <row r="3143" spans="1:5" x14ac:dyDescent="0.25">
      <c r="A3143" t="s">
        <v>307</v>
      </c>
      <c r="B3143" t="s">
        <v>58</v>
      </c>
      <c r="C3143" t="s">
        <v>9</v>
      </c>
      <c r="D3143">
        <v>1264</v>
      </c>
      <c r="E3143">
        <v>1291</v>
      </c>
    </row>
    <row r="3144" spans="1:5" x14ac:dyDescent="0.25">
      <c r="A3144" t="s">
        <v>307</v>
      </c>
      <c r="B3144" t="s">
        <v>58</v>
      </c>
      <c r="C3144" t="s">
        <v>10</v>
      </c>
      <c r="D3144">
        <v>1148</v>
      </c>
      <c r="E3144">
        <v>1211</v>
      </c>
    </row>
    <row r="3145" spans="1:5" x14ac:dyDescent="0.25">
      <c r="A3145" t="s">
        <v>307</v>
      </c>
      <c r="B3145" t="s">
        <v>58</v>
      </c>
      <c r="C3145" t="s">
        <v>11</v>
      </c>
      <c r="D3145">
        <v>977</v>
      </c>
      <c r="E3145">
        <v>1069</v>
      </c>
    </row>
    <row r="3146" spans="1:5" x14ac:dyDescent="0.25">
      <c r="A3146" t="s">
        <v>307</v>
      </c>
      <c r="B3146" t="s">
        <v>58</v>
      </c>
      <c r="C3146" t="s">
        <v>12</v>
      </c>
      <c r="D3146">
        <v>820</v>
      </c>
      <c r="E3146">
        <v>921</v>
      </c>
    </row>
    <row r="3147" spans="1:5" x14ac:dyDescent="0.25">
      <c r="A3147" t="s">
        <v>307</v>
      </c>
      <c r="B3147" t="s">
        <v>58</v>
      </c>
      <c r="C3147" t="s">
        <v>13</v>
      </c>
      <c r="D3147">
        <v>709</v>
      </c>
      <c r="E3147">
        <v>784</v>
      </c>
    </row>
    <row r="3148" spans="1:5" x14ac:dyDescent="0.25">
      <c r="A3148" t="s">
        <v>307</v>
      </c>
      <c r="B3148" t="s">
        <v>58</v>
      </c>
      <c r="C3148" t="s">
        <v>14</v>
      </c>
      <c r="D3148">
        <v>622</v>
      </c>
      <c r="E3148">
        <v>664</v>
      </c>
    </row>
    <row r="3149" spans="1:5" x14ac:dyDescent="0.25">
      <c r="A3149" t="s">
        <v>307</v>
      </c>
      <c r="B3149" t="s">
        <v>58</v>
      </c>
      <c r="C3149" t="s">
        <v>15</v>
      </c>
      <c r="D3149">
        <v>519</v>
      </c>
      <c r="E3149">
        <v>544</v>
      </c>
    </row>
    <row r="3150" spans="1:5" x14ac:dyDescent="0.25">
      <c r="A3150" t="s">
        <v>307</v>
      </c>
      <c r="B3150" t="s">
        <v>58</v>
      </c>
      <c r="C3150" t="s">
        <v>16</v>
      </c>
      <c r="D3150">
        <v>420</v>
      </c>
      <c r="E3150">
        <v>433</v>
      </c>
    </row>
    <row r="3151" spans="1:5" x14ac:dyDescent="0.25">
      <c r="A3151" t="s">
        <v>307</v>
      </c>
      <c r="B3151" t="s">
        <v>58</v>
      </c>
      <c r="C3151" t="s">
        <v>17</v>
      </c>
      <c r="D3151">
        <v>315</v>
      </c>
      <c r="E3151">
        <v>327</v>
      </c>
    </row>
    <row r="3152" spans="1:5" x14ac:dyDescent="0.25">
      <c r="A3152" t="s">
        <v>307</v>
      </c>
      <c r="B3152" t="s">
        <v>58</v>
      </c>
      <c r="C3152" t="s">
        <v>18</v>
      </c>
      <c r="D3152">
        <v>220</v>
      </c>
      <c r="E3152">
        <v>231</v>
      </c>
    </row>
    <row r="3153" spans="1:5" x14ac:dyDescent="0.25">
      <c r="A3153" t="s">
        <v>307</v>
      </c>
      <c r="B3153" t="s">
        <v>58</v>
      </c>
      <c r="C3153" t="s">
        <v>19</v>
      </c>
      <c r="D3153">
        <v>142</v>
      </c>
      <c r="E3153">
        <v>154</v>
      </c>
    </row>
    <row r="3154" spans="1:5" x14ac:dyDescent="0.25">
      <c r="A3154" t="s">
        <v>307</v>
      </c>
      <c r="B3154" t="s">
        <v>58</v>
      </c>
      <c r="C3154" t="s">
        <v>20</v>
      </c>
      <c r="D3154">
        <v>86</v>
      </c>
      <c r="E3154">
        <v>97</v>
      </c>
    </row>
    <row r="3155" spans="1:5" x14ac:dyDescent="0.25">
      <c r="A3155" t="s">
        <v>307</v>
      </c>
      <c r="B3155" t="s">
        <v>58</v>
      </c>
      <c r="C3155" t="s">
        <v>21</v>
      </c>
      <c r="D3155">
        <v>76</v>
      </c>
      <c r="E3155">
        <v>87</v>
      </c>
    </row>
    <row r="3156" spans="1:5" x14ac:dyDescent="0.25">
      <c r="A3156" t="s">
        <v>307</v>
      </c>
      <c r="B3156" t="s">
        <v>59</v>
      </c>
      <c r="C3156" t="s">
        <v>300</v>
      </c>
      <c r="D3156">
        <v>270</v>
      </c>
      <c r="E3156">
        <v>257</v>
      </c>
    </row>
    <row r="3157" spans="1:5" x14ac:dyDescent="0.25">
      <c r="A3157" t="s">
        <v>307</v>
      </c>
      <c r="B3157" t="s">
        <v>59</v>
      </c>
      <c r="C3157" t="s">
        <v>4</v>
      </c>
      <c r="D3157">
        <v>1069</v>
      </c>
      <c r="E3157">
        <v>1015</v>
      </c>
    </row>
    <row r="3158" spans="1:5" x14ac:dyDescent="0.25">
      <c r="A3158" t="s">
        <v>307</v>
      </c>
      <c r="B3158" t="s">
        <v>59</v>
      </c>
      <c r="C3158" t="s">
        <v>5</v>
      </c>
      <c r="D3158">
        <v>1319</v>
      </c>
      <c r="E3158">
        <v>1269</v>
      </c>
    </row>
    <row r="3159" spans="1:5" x14ac:dyDescent="0.25">
      <c r="A3159" t="s">
        <v>307</v>
      </c>
      <c r="B3159" t="s">
        <v>59</v>
      </c>
      <c r="C3159" t="s">
        <v>6</v>
      </c>
      <c r="D3159">
        <v>1272</v>
      </c>
      <c r="E3159">
        <v>1232</v>
      </c>
    </row>
    <row r="3160" spans="1:5" x14ac:dyDescent="0.25">
      <c r="A3160" t="s">
        <v>307</v>
      </c>
      <c r="B3160" t="s">
        <v>59</v>
      </c>
      <c r="C3160" t="s">
        <v>7</v>
      </c>
      <c r="D3160">
        <v>1204</v>
      </c>
      <c r="E3160">
        <v>1171</v>
      </c>
    </row>
    <row r="3161" spans="1:5" x14ac:dyDescent="0.25">
      <c r="A3161" t="s">
        <v>307</v>
      </c>
      <c r="B3161" t="s">
        <v>59</v>
      </c>
      <c r="C3161" t="s">
        <v>8</v>
      </c>
      <c r="D3161">
        <v>1069</v>
      </c>
      <c r="E3161">
        <v>1071</v>
      </c>
    </row>
    <row r="3162" spans="1:5" x14ac:dyDescent="0.25">
      <c r="A3162" t="s">
        <v>307</v>
      </c>
      <c r="B3162" t="s">
        <v>59</v>
      </c>
      <c r="C3162" t="s">
        <v>9</v>
      </c>
      <c r="D3162">
        <v>971</v>
      </c>
      <c r="E3162">
        <v>991</v>
      </c>
    </row>
    <row r="3163" spans="1:5" x14ac:dyDescent="0.25">
      <c r="A3163" t="s">
        <v>307</v>
      </c>
      <c r="B3163" t="s">
        <v>59</v>
      </c>
      <c r="C3163" t="s">
        <v>10</v>
      </c>
      <c r="D3163">
        <v>883</v>
      </c>
      <c r="E3163">
        <v>932</v>
      </c>
    </row>
    <row r="3164" spans="1:5" x14ac:dyDescent="0.25">
      <c r="A3164" t="s">
        <v>307</v>
      </c>
      <c r="B3164" t="s">
        <v>59</v>
      </c>
      <c r="C3164" t="s">
        <v>11</v>
      </c>
      <c r="D3164">
        <v>750</v>
      </c>
      <c r="E3164">
        <v>821</v>
      </c>
    </row>
    <row r="3165" spans="1:5" x14ac:dyDescent="0.25">
      <c r="A3165" t="s">
        <v>307</v>
      </c>
      <c r="B3165" t="s">
        <v>59</v>
      </c>
      <c r="C3165" t="s">
        <v>12</v>
      </c>
      <c r="D3165">
        <v>630</v>
      </c>
      <c r="E3165">
        <v>707</v>
      </c>
    </row>
    <row r="3166" spans="1:5" x14ac:dyDescent="0.25">
      <c r="A3166" t="s">
        <v>307</v>
      </c>
      <c r="B3166" t="s">
        <v>59</v>
      </c>
      <c r="C3166" t="s">
        <v>13</v>
      </c>
      <c r="D3166">
        <v>544</v>
      </c>
      <c r="E3166">
        <v>602</v>
      </c>
    </row>
    <row r="3167" spans="1:5" x14ac:dyDescent="0.25">
      <c r="A3167" t="s">
        <v>307</v>
      </c>
      <c r="B3167" t="s">
        <v>59</v>
      </c>
      <c r="C3167" t="s">
        <v>14</v>
      </c>
      <c r="D3167">
        <v>478</v>
      </c>
      <c r="E3167">
        <v>510</v>
      </c>
    </row>
    <row r="3168" spans="1:5" x14ac:dyDescent="0.25">
      <c r="A3168" t="s">
        <v>307</v>
      </c>
      <c r="B3168" t="s">
        <v>59</v>
      </c>
      <c r="C3168" t="s">
        <v>15</v>
      </c>
      <c r="D3168">
        <v>399</v>
      </c>
      <c r="E3168">
        <v>418</v>
      </c>
    </row>
    <row r="3169" spans="1:5" x14ac:dyDescent="0.25">
      <c r="A3169" t="s">
        <v>307</v>
      </c>
      <c r="B3169" t="s">
        <v>59</v>
      </c>
      <c r="C3169" t="s">
        <v>16</v>
      </c>
      <c r="D3169">
        <v>323</v>
      </c>
      <c r="E3169">
        <v>332</v>
      </c>
    </row>
    <row r="3170" spans="1:5" x14ac:dyDescent="0.25">
      <c r="A3170" t="s">
        <v>307</v>
      </c>
      <c r="B3170" t="s">
        <v>59</v>
      </c>
      <c r="C3170" t="s">
        <v>17</v>
      </c>
      <c r="D3170">
        <v>242</v>
      </c>
      <c r="E3170">
        <v>251</v>
      </c>
    </row>
    <row r="3171" spans="1:5" x14ac:dyDescent="0.25">
      <c r="A3171" t="s">
        <v>307</v>
      </c>
      <c r="B3171" t="s">
        <v>59</v>
      </c>
      <c r="C3171" t="s">
        <v>18</v>
      </c>
      <c r="D3171">
        <v>169</v>
      </c>
      <c r="E3171">
        <v>178</v>
      </c>
    </row>
    <row r="3172" spans="1:5" x14ac:dyDescent="0.25">
      <c r="A3172" t="s">
        <v>307</v>
      </c>
      <c r="B3172" t="s">
        <v>59</v>
      </c>
      <c r="C3172" t="s">
        <v>19</v>
      </c>
      <c r="D3172">
        <v>109</v>
      </c>
      <c r="E3172">
        <v>118</v>
      </c>
    </row>
    <row r="3173" spans="1:5" x14ac:dyDescent="0.25">
      <c r="A3173" t="s">
        <v>307</v>
      </c>
      <c r="B3173" t="s">
        <v>59</v>
      </c>
      <c r="C3173" t="s">
        <v>20</v>
      </c>
      <c r="D3173">
        <v>66</v>
      </c>
      <c r="E3173">
        <v>74</v>
      </c>
    </row>
    <row r="3174" spans="1:5" x14ac:dyDescent="0.25">
      <c r="A3174" t="s">
        <v>307</v>
      </c>
      <c r="B3174" t="s">
        <v>59</v>
      </c>
      <c r="C3174" t="s">
        <v>21</v>
      </c>
      <c r="D3174">
        <v>58</v>
      </c>
      <c r="E3174">
        <v>67</v>
      </c>
    </row>
    <row r="3175" spans="1:5" x14ac:dyDescent="0.25">
      <c r="A3175" t="s">
        <v>307</v>
      </c>
      <c r="B3175" t="s">
        <v>60</v>
      </c>
      <c r="C3175" t="s">
        <v>300</v>
      </c>
      <c r="D3175">
        <v>223</v>
      </c>
      <c r="E3175">
        <v>212</v>
      </c>
    </row>
    <row r="3176" spans="1:5" x14ac:dyDescent="0.25">
      <c r="A3176" t="s">
        <v>307</v>
      </c>
      <c r="B3176" t="s">
        <v>60</v>
      </c>
      <c r="C3176" t="s">
        <v>4</v>
      </c>
      <c r="D3176">
        <v>880</v>
      </c>
      <c r="E3176">
        <v>836</v>
      </c>
    </row>
    <row r="3177" spans="1:5" x14ac:dyDescent="0.25">
      <c r="A3177" t="s">
        <v>307</v>
      </c>
      <c r="B3177" t="s">
        <v>60</v>
      </c>
      <c r="C3177" t="s">
        <v>5</v>
      </c>
      <c r="D3177">
        <v>1086</v>
      </c>
      <c r="E3177">
        <v>1045</v>
      </c>
    </row>
    <row r="3178" spans="1:5" x14ac:dyDescent="0.25">
      <c r="A3178" t="s">
        <v>307</v>
      </c>
      <c r="B3178" t="s">
        <v>60</v>
      </c>
      <c r="C3178" t="s">
        <v>6</v>
      </c>
      <c r="D3178">
        <v>1047</v>
      </c>
      <c r="E3178">
        <v>1014</v>
      </c>
    </row>
    <row r="3179" spans="1:5" x14ac:dyDescent="0.25">
      <c r="A3179" t="s">
        <v>307</v>
      </c>
      <c r="B3179" t="s">
        <v>60</v>
      </c>
      <c r="C3179" t="s">
        <v>7</v>
      </c>
      <c r="D3179">
        <v>991</v>
      </c>
      <c r="E3179">
        <v>964</v>
      </c>
    </row>
    <row r="3180" spans="1:5" x14ac:dyDescent="0.25">
      <c r="A3180" t="s">
        <v>307</v>
      </c>
      <c r="B3180" t="s">
        <v>60</v>
      </c>
      <c r="C3180" t="s">
        <v>8</v>
      </c>
      <c r="D3180">
        <v>880</v>
      </c>
      <c r="E3180">
        <v>882</v>
      </c>
    </row>
    <row r="3181" spans="1:5" x14ac:dyDescent="0.25">
      <c r="A3181" t="s">
        <v>307</v>
      </c>
      <c r="B3181" t="s">
        <v>60</v>
      </c>
      <c r="C3181" t="s">
        <v>9</v>
      </c>
      <c r="D3181">
        <v>799</v>
      </c>
      <c r="E3181">
        <v>816</v>
      </c>
    </row>
    <row r="3182" spans="1:5" x14ac:dyDescent="0.25">
      <c r="A3182" t="s">
        <v>307</v>
      </c>
      <c r="B3182" t="s">
        <v>60</v>
      </c>
      <c r="C3182" t="s">
        <v>10</v>
      </c>
      <c r="D3182">
        <v>730</v>
      </c>
      <c r="E3182">
        <v>770</v>
      </c>
    </row>
    <row r="3183" spans="1:5" x14ac:dyDescent="0.25">
      <c r="A3183" t="s">
        <v>307</v>
      </c>
      <c r="B3183" t="s">
        <v>60</v>
      </c>
      <c r="C3183" t="s">
        <v>11</v>
      </c>
      <c r="D3183">
        <v>618</v>
      </c>
      <c r="E3183">
        <v>676</v>
      </c>
    </row>
    <row r="3184" spans="1:5" x14ac:dyDescent="0.25">
      <c r="A3184" t="s">
        <v>307</v>
      </c>
      <c r="B3184" t="s">
        <v>60</v>
      </c>
      <c r="C3184" t="s">
        <v>12</v>
      </c>
      <c r="D3184">
        <v>519</v>
      </c>
      <c r="E3184">
        <v>582</v>
      </c>
    </row>
    <row r="3185" spans="1:5" x14ac:dyDescent="0.25">
      <c r="A3185" t="s">
        <v>307</v>
      </c>
      <c r="B3185" t="s">
        <v>60</v>
      </c>
      <c r="C3185" t="s">
        <v>13</v>
      </c>
      <c r="D3185">
        <v>448</v>
      </c>
      <c r="E3185">
        <v>496</v>
      </c>
    </row>
    <row r="3186" spans="1:5" x14ac:dyDescent="0.25">
      <c r="A3186" t="s">
        <v>307</v>
      </c>
      <c r="B3186" t="s">
        <v>60</v>
      </c>
      <c r="C3186" t="s">
        <v>14</v>
      </c>
      <c r="D3186">
        <v>394</v>
      </c>
      <c r="E3186">
        <v>420</v>
      </c>
    </row>
    <row r="3187" spans="1:5" x14ac:dyDescent="0.25">
      <c r="A3187" t="s">
        <v>307</v>
      </c>
      <c r="B3187" t="s">
        <v>60</v>
      </c>
      <c r="C3187" t="s">
        <v>15</v>
      </c>
      <c r="D3187">
        <v>328</v>
      </c>
      <c r="E3187">
        <v>344</v>
      </c>
    </row>
    <row r="3188" spans="1:5" x14ac:dyDescent="0.25">
      <c r="A3188" t="s">
        <v>307</v>
      </c>
      <c r="B3188" t="s">
        <v>60</v>
      </c>
      <c r="C3188" t="s">
        <v>16</v>
      </c>
      <c r="D3188">
        <v>266</v>
      </c>
      <c r="E3188">
        <v>273</v>
      </c>
    </row>
    <row r="3189" spans="1:5" x14ac:dyDescent="0.25">
      <c r="A3189" t="s">
        <v>307</v>
      </c>
      <c r="B3189" t="s">
        <v>60</v>
      </c>
      <c r="C3189" t="s">
        <v>17</v>
      </c>
      <c r="D3189">
        <v>199</v>
      </c>
      <c r="E3189">
        <v>207</v>
      </c>
    </row>
    <row r="3190" spans="1:5" x14ac:dyDescent="0.25">
      <c r="A3190" t="s">
        <v>307</v>
      </c>
      <c r="B3190" t="s">
        <v>60</v>
      </c>
      <c r="C3190" t="s">
        <v>18</v>
      </c>
      <c r="D3190">
        <v>139</v>
      </c>
      <c r="E3190">
        <v>146</v>
      </c>
    </row>
    <row r="3191" spans="1:5" x14ac:dyDescent="0.25">
      <c r="A3191" t="s">
        <v>307</v>
      </c>
      <c r="B3191" t="s">
        <v>60</v>
      </c>
      <c r="C3191" t="s">
        <v>19</v>
      </c>
      <c r="D3191">
        <v>90</v>
      </c>
      <c r="E3191">
        <v>97</v>
      </c>
    </row>
    <row r="3192" spans="1:5" x14ac:dyDescent="0.25">
      <c r="A3192" t="s">
        <v>307</v>
      </c>
      <c r="B3192" t="s">
        <v>60</v>
      </c>
      <c r="C3192" t="s">
        <v>20</v>
      </c>
      <c r="D3192">
        <v>54</v>
      </c>
      <c r="E3192">
        <v>61</v>
      </c>
    </row>
    <row r="3193" spans="1:5" x14ac:dyDescent="0.25">
      <c r="A3193" t="s">
        <v>307</v>
      </c>
      <c r="B3193" t="s">
        <v>60</v>
      </c>
      <c r="C3193" t="s">
        <v>21</v>
      </c>
      <c r="D3193">
        <v>48</v>
      </c>
      <c r="E3193">
        <v>55</v>
      </c>
    </row>
    <row r="3194" spans="1:5" x14ac:dyDescent="0.25">
      <c r="A3194" t="s">
        <v>307</v>
      </c>
      <c r="B3194" t="s">
        <v>61</v>
      </c>
      <c r="C3194" t="s">
        <v>300</v>
      </c>
      <c r="D3194">
        <v>517</v>
      </c>
      <c r="E3194">
        <v>491</v>
      </c>
    </row>
    <row r="3195" spans="1:5" x14ac:dyDescent="0.25">
      <c r="A3195" t="s">
        <v>307</v>
      </c>
      <c r="B3195" t="s">
        <v>61</v>
      </c>
      <c r="C3195" t="s">
        <v>4</v>
      </c>
      <c r="D3195">
        <v>2041</v>
      </c>
      <c r="E3195">
        <v>1937</v>
      </c>
    </row>
    <row r="3196" spans="1:5" x14ac:dyDescent="0.25">
      <c r="A3196" t="s">
        <v>307</v>
      </c>
      <c r="B3196" t="s">
        <v>61</v>
      </c>
      <c r="C3196" t="s">
        <v>5</v>
      </c>
      <c r="D3196">
        <v>2518</v>
      </c>
      <c r="E3196">
        <v>2423</v>
      </c>
    </row>
    <row r="3197" spans="1:5" x14ac:dyDescent="0.25">
      <c r="A3197" t="s">
        <v>307</v>
      </c>
      <c r="B3197" t="s">
        <v>61</v>
      </c>
      <c r="C3197" t="s">
        <v>6</v>
      </c>
      <c r="D3197">
        <v>2428</v>
      </c>
      <c r="E3197">
        <v>2351</v>
      </c>
    </row>
    <row r="3198" spans="1:5" x14ac:dyDescent="0.25">
      <c r="A3198" t="s">
        <v>307</v>
      </c>
      <c r="B3198" t="s">
        <v>61</v>
      </c>
      <c r="C3198" t="s">
        <v>7</v>
      </c>
      <c r="D3198">
        <v>2298</v>
      </c>
      <c r="E3198">
        <v>2235</v>
      </c>
    </row>
    <row r="3199" spans="1:5" x14ac:dyDescent="0.25">
      <c r="A3199" t="s">
        <v>307</v>
      </c>
      <c r="B3199" t="s">
        <v>61</v>
      </c>
      <c r="C3199" t="s">
        <v>8</v>
      </c>
      <c r="D3199">
        <v>2041</v>
      </c>
      <c r="E3199">
        <v>2044</v>
      </c>
    </row>
    <row r="3200" spans="1:5" x14ac:dyDescent="0.25">
      <c r="A3200" t="s">
        <v>307</v>
      </c>
      <c r="B3200" t="s">
        <v>61</v>
      </c>
      <c r="C3200" t="s">
        <v>9</v>
      </c>
      <c r="D3200">
        <v>1853</v>
      </c>
      <c r="E3200">
        <v>1892</v>
      </c>
    </row>
    <row r="3201" spans="1:5" x14ac:dyDescent="0.25">
      <c r="A3201" t="s">
        <v>307</v>
      </c>
      <c r="B3201" t="s">
        <v>61</v>
      </c>
      <c r="C3201" t="s">
        <v>10</v>
      </c>
      <c r="D3201">
        <v>1677</v>
      </c>
      <c r="E3201">
        <v>1774</v>
      </c>
    </row>
    <row r="3202" spans="1:5" x14ac:dyDescent="0.25">
      <c r="A3202" t="s">
        <v>307</v>
      </c>
      <c r="B3202" t="s">
        <v>61</v>
      </c>
      <c r="C3202" t="s">
        <v>11</v>
      </c>
      <c r="D3202">
        <v>1433</v>
      </c>
      <c r="E3202">
        <v>1567</v>
      </c>
    </row>
    <row r="3203" spans="1:5" x14ac:dyDescent="0.25">
      <c r="A3203" t="s">
        <v>307</v>
      </c>
      <c r="B3203" t="s">
        <v>61</v>
      </c>
      <c r="C3203" t="s">
        <v>12</v>
      </c>
      <c r="D3203">
        <v>1203</v>
      </c>
      <c r="E3203">
        <v>1350</v>
      </c>
    </row>
    <row r="3204" spans="1:5" x14ac:dyDescent="0.25">
      <c r="A3204" t="s">
        <v>307</v>
      </c>
      <c r="B3204" t="s">
        <v>61</v>
      </c>
      <c r="C3204" t="s">
        <v>13</v>
      </c>
      <c r="D3204">
        <v>1040</v>
      </c>
      <c r="E3204">
        <v>1150</v>
      </c>
    </row>
    <row r="3205" spans="1:5" x14ac:dyDescent="0.25">
      <c r="A3205" t="s">
        <v>307</v>
      </c>
      <c r="B3205" t="s">
        <v>61</v>
      </c>
      <c r="C3205" t="s">
        <v>14</v>
      </c>
      <c r="D3205">
        <v>913</v>
      </c>
      <c r="E3205">
        <v>974</v>
      </c>
    </row>
    <row r="3206" spans="1:5" x14ac:dyDescent="0.25">
      <c r="A3206" t="s">
        <v>307</v>
      </c>
      <c r="B3206" t="s">
        <v>61</v>
      </c>
      <c r="C3206" t="s">
        <v>15</v>
      </c>
      <c r="D3206">
        <v>762</v>
      </c>
      <c r="E3206">
        <v>798</v>
      </c>
    </row>
    <row r="3207" spans="1:5" x14ac:dyDescent="0.25">
      <c r="A3207" t="s">
        <v>307</v>
      </c>
      <c r="B3207" t="s">
        <v>61</v>
      </c>
      <c r="C3207" t="s">
        <v>16</v>
      </c>
      <c r="D3207">
        <v>616</v>
      </c>
      <c r="E3207">
        <v>634</v>
      </c>
    </row>
    <row r="3208" spans="1:5" x14ac:dyDescent="0.25">
      <c r="A3208" t="s">
        <v>307</v>
      </c>
      <c r="B3208" t="s">
        <v>61</v>
      </c>
      <c r="C3208" t="s">
        <v>17</v>
      </c>
      <c r="D3208">
        <v>462</v>
      </c>
      <c r="E3208">
        <v>479</v>
      </c>
    </row>
    <row r="3209" spans="1:5" x14ac:dyDescent="0.25">
      <c r="A3209" t="s">
        <v>307</v>
      </c>
      <c r="B3209" t="s">
        <v>61</v>
      </c>
      <c r="C3209" t="s">
        <v>18</v>
      </c>
      <c r="D3209">
        <v>323</v>
      </c>
      <c r="E3209">
        <v>339</v>
      </c>
    </row>
    <row r="3210" spans="1:5" x14ac:dyDescent="0.25">
      <c r="A3210" t="s">
        <v>307</v>
      </c>
      <c r="B3210" t="s">
        <v>61</v>
      </c>
      <c r="C3210" t="s">
        <v>19</v>
      </c>
      <c r="D3210">
        <v>208</v>
      </c>
      <c r="E3210">
        <v>226</v>
      </c>
    </row>
    <row r="3211" spans="1:5" x14ac:dyDescent="0.25">
      <c r="A3211" t="s">
        <v>307</v>
      </c>
      <c r="B3211" t="s">
        <v>61</v>
      </c>
      <c r="C3211" t="s">
        <v>20</v>
      </c>
      <c r="D3211">
        <v>127</v>
      </c>
      <c r="E3211">
        <v>143</v>
      </c>
    </row>
    <row r="3212" spans="1:5" x14ac:dyDescent="0.25">
      <c r="A3212" t="s">
        <v>307</v>
      </c>
      <c r="B3212" t="s">
        <v>61</v>
      </c>
      <c r="C3212" t="s">
        <v>21</v>
      </c>
      <c r="D3212">
        <v>111</v>
      </c>
      <c r="E3212">
        <v>128</v>
      </c>
    </row>
    <row r="3213" spans="1:5" x14ac:dyDescent="0.25">
      <c r="A3213" t="s">
        <v>307</v>
      </c>
      <c r="B3213" t="s">
        <v>62</v>
      </c>
      <c r="C3213" t="s">
        <v>300</v>
      </c>
      <c r="D3213">
        <v>110</v>
      </c>
      <c r="E3213">
        <v>105</v>
      </c>
    </row>
    <row r="3214" spans="1:5" x14ac:dyDescent="0.25">
      <c r="A3214" t="s">
        <v>307</v>
      </c>
      <c r="B3214" t="s">
        <v>62</v>
      </c>
      <c r="C3214" t="s">
        <v>4</v>
      </c>
      <c r="D3214">
        <v>436</v>
      </c>
      <c r="E3214">
        <v>414</v>
      </c>
    </row>
    <row r="3215" spans="1:5" x14ac:dyDescent="0.25">
      <c r="A3215" t="s">
        <v>307</v>
      </c>
      <c r="B3215" t="s">
        <v>62</v>
      </c>
      <c r="C3215" t="s">
        <v>5</v>
      </c>
      <c r="D3215">
        <v>538</v>
      </c>
      <c r="E3215">
        <v>517</v>
      </c>
    </row>
    <row r="3216" spans="1:5" x14ac:dyDescent="0.25">
      <c r="A3216" t="s">
        <v>307</v>
      </c>
      <c r="B3216" t="s">
        <v>62</v>
      </c>
      <c r="C3216" t="s">
        <v>6</v>
      </c>
      <c r="D3216">
        <v>518</v>
      </c>
      <c r="E3216">
        <v>502</v>
      </c>
    </row>
    <row r="3217" spans="1:5" x14ac:dyDescent="0.25">
      <c r="A3217" t="s">
        <v>307</v>
      </c>
      <c r="B3217" t="s">
        <v>62</v>
      </c>
      <c r="C3217" t="s">
        <v>7</v>
      </c>
      <c r="D3217">
        <v>491</v>
      </c>
      <c r="E3217">
        <v>477</v>
      </c>
    </row>
    <row r="3218" spans="1:5" x14ac:dyDescent="0.25">
      <c r="A3218" t="s">
        <v>307</v>
      </c>
      <c r="B3218" t="s">
        <v>62</v>
      </c>
      <c r="C3218" t="s">
        <v>8</v>
      </c>
      <c r="D3218">
        <v>436</v>
      </c>
      <c r="E3218">
        <v>437</v>
      </c>
    </row>
    <row r="3219" spans="1:5" x14ac:dyDescent="0.25">
      <c r="A3219" t="s">
        <v>307</v>
      </c>
      <c r="B3219" t="s">
        <v>62</v>
      </c>
      <c r="C3219" t="s">
        <v>9</v>
      </c>
      <c r="D3219">
        <v>396</v>
      </c>
      <c r="E3219">
        <v>404</v>
      </c>
    </row>
    <row r="3220" spans="1:5" x14ac:dyDescent="0.25">
      <c r="A3220" t="s">
        <v>307</v>
      </c>
      <c r="B3220" t="s">
        <v>62</v>
      </c>
      <c r="C3220" t="s">
        <v>10</v>
      </c>
      <c r="D3220">
        <v>364</v>
      </c>
      <c r="E3220">
        <v>386</v>
      </c>
    </row>
    <row r="3221" spans="1:5" x14ac:dyDescent="0.25">
      <c r="A3221" t="s">
        <v>307</v>
      </c>
      <c r="B3221" t="s">
        <v>62</v>
      </c>
      <c r="C3221" t="s">
        <v>11</v>
      </c>
      <c r="D3221">
        <v>306</v>
      </c>
      <c r="E3221">
        <v>335</v>
      </c>
    </row>
    <row r="3222" spans="1:5" x14ac:dyDescent="0.25">
      <c r="A3222" t="s">
        <v>307</v>
      </c>
      <c r="B3222" t="s">
        <v>62</v>
      </c>
      <c r="C3222" t="s">
        <v>12</v>
      </c>
      <c r="D3222">
        <v>257</v>
      </c>
      <c r="E3222">
        <v>288</v>
      </c>
    </row>
    <row r="3223" spans="1:5" x14ac:dyDescent="0.25">
      <c r="A3223" t="s">
        <v>307</v>
      </c>
      <c r="B3223" t="s">
        <v>62</v>
      </c>
      <c r="C3223" t="s">
        <v>13</v>
      </c>
      <c r="D3223">
        <v>222</v>
      </c>
      <c r="E3223">
        <v>245</v>
      </c>
    </row>
    <row r="3224" spans="1:5" x14ac:dyDescent="0.25">
      <c r="A3224" t="s">
        <v>307</v>
      </c>
      <c r="B3224" t="s">
        <v>62</v>
      </c>
      <c r="C3224" t="s">
        <v>14</v>
      </c>
      <c r="D3224">
        <v>195</v>
      </c>
      <c r="E3224">
        <v>208</v>
      </c>
    </row>
    <row r="3225" spans="1:5" x14ac:dyDescent="0.25">
      <c r="A3225" t="s">
        <v>307</v>
      </c>
      <c r="B3225" t="s">
        <v>62</v>
      </c>
      <c r="C3225" t="s">
        <v>15</v>
      </c>
      <c r="D3225">
        <v>162</v>
      </c>
      <c r="E3225">
        <v>170</v>
      </c>
    </row>
    <row r="3226" spans="1:5" x14ac:dyDescent="0.25">
      <c r="A3226" t="s">
        <v>307</v>
      </c>
      <c r="B3226" t="s">
        <v>62</v>
      </c>
      <c r="C3226" t="s">
        <v>16</v>
      </c>
      <c r="D3226">
        <v>131</v>
      </c>
      <c r="E3226">
        <v>135</v>
      </c>
    </row>
    <row r="3227" spans="1:5" x14ac:dyDescent="0.25">
      <c r="A3227" t="s">
        <v>307</v>
      </c>
      <c r="B3227" t="s">
        <v>62</v>
      </c>
      <c r="C3227" t="s">
        <v>17</v>
      </c>
      <c r="D3227">
        <v>98</v>
      </c>
      <c r="E3227">
        <v>102</v>
      </c>
    </row>
    <row r="3228" spans="1:5" x14ac:dyDescent="0.25">
      <c r="A3228" t="s">
        <v>307</v>
      </c>
      <c r="B3228" t="s">
        <v>62</v>
      </c>
      <c r="C3228" t="s">
        <v>18</v>
      </c>
      <c r="D3228">
        <v>69</v>
      </c>
      <c r="E3228">
        <v>72</v>
      </c>
    </row>
    <row r="3229" spans="1:5" x14ac:dyDescent="0.25">
      <c r="A3229" t="s">
        <v>307</v>
      </c>
      <c r="B3229" t="s">
        <v>62</v>
      </c>
      <c r="C3229" t="s">
        <v>19</v>
      </c>
      <c r="D3229">
        <v>44</v>
      </c>
      <c r="E3229">
        <v>48</v>
      </c>
    </row>
    <row r="3230" spans="1:5" x14ac:dyDescent="0.25">
      <c r="A3230" t="s">
        <v>307</v>
      </c>
      <c r="B3230" t="s">
        <v>62</v>
      </c>
      <c r="C3230" t="s">
        <v>20</v>
      </c>
      <c r="D3230">
        <v>27</v>
      </c>
      <c r="E3230">
        <v>30</v>
      </c>
    </row>
    <row r="3231" spans="1:5" x14ac:dyDescent="0.25">
      <c r="A3231" t="s">
        <v>307</v>
      </c>
      <c r="B3231" t="s">
        <v>62</v>
      </c>
      <c r="C3231" t="s">
        <v>21</v>
      </c>
      <c r="D3231">
        <v>23</v>
      </c>
      <c r="E3231">
        <v>27</v>
      </c>
    </row>
    <row r="3232" spans="1:5" x14ac:dyDescent="0.25">
      <c r="A3232" t="s">
        <v>307</v>
      </c>
      <c r="B3232" t="s">
        <v>63</v>
      </c>
      <c r="C3232" t="s">
        <v>300</v>
      </c>
      <c r="D3232">
        <v>106</v>
      </c>
      <c r="E3232">
        <v>101</v>
      </c>
    </row>
    <row r="3233" spans="1:5" x14ac:dyDescent="0.25">
      <c r="A3233" t="s">
        <v>307</v>
      </c>
      <c r="B3233" t="s">
        <v>63</v>
      </c>
      <c r="C3233" t="s">
        <v>4</v>
      </c>
      <c r="D3233">
        <v>420</v>
      </c>
      <c r="E3233">
        <v>398</v>
      </c>
    </row>
    <row r="3234" spans="1:5" x14ac:dyDescent="0.25">
      <c r="A3234" t="s">
        <v>307</v>
      </c>
      <c r="B3234" t="s">
        <v>63</v>
      </c>
      <c r="C3234" t="s">
        <v>5</v>
      </c>
      <c r="D3234">
        <v>518</v>
      </c>
      <c r="E3234">
        <v>498</v>
      </c>
    </row>
    <row r="3235" spans="1:5" x14ac:dyDescent="0.25">
      <c r="A3235" t="s">
        <v>307</v>
      </c>
      <c r="B3235" t="s">
        <v>63</v>
      </c>
      <c r="C3235" t="s">
        <v>6</v>
      </c>
      <c r="D3235">
        <v>499</v>
      </c>
      <c r="E3235">
        <v>484</v>
      </c>
    </row>
    <row r="3236" spans="1:5" x14ac:dyDescent="0.25">
      <c r="A3236" t="s">
        <v>307</v>
      </c>
      <c r="B3236" t="s">
        <v>63</v>
      </c>
      <c r="C3236" t="s">
        <v>7</v>
      </c>
      <c r="D3236">
        <v>473</v>
      </c>
      <c r="E3236">
        <v>460</v>
      </c>
    </row>
    <row r="3237" spans="1:5" x14ac:dyDescent="0.25">
      <c r="A3237" t="s">
        <v>307</v>
      </c>
      <c r="B3237" t="s">
        <v>63</v>
      </c>
      <c r="C3237" t="s">
        <v>8</v>
      </c>
      <c r="D3237">
        <v>420</v>
      </c>
      <c r="E3237">
        <v>421</v>
      </c>
    </row>
    <row r="3238" spans="1:5" x14ac:dyDescent="0.25">
      <c r="A3238" t="s">
        <v>307</v>
      </c>
      <c r="B3238" t="s">
        <v>63</v>
      </c>
      <c r="C3238" t="s">
        <v>9</v>
      </c>
      <c r="D3238">
        <v>381</v>
      </c>
      <c r="E3238">
        <v>389</v>
      </c>
    </row>
    <row r="3239" spans="1:5" x14ac:dyDescent="0.25">
      <c r="A3239" t="s">
        <v>307</v>
      </c>
      <c r="B3239" t="s">
        <v>63</v>
      </c>
      <c r="C3239" t="s">
        <v>10</v>
      </c>
      <c r="D3239">
        <v>351</v>
      </c>
      <c r="E3239">
        <v>373</v>
      </c>
    </row>
    <row r="3240" spans="1:5" x14ac:dyDescent="0.25">
      <c r="A3240" t="s">
        <v>307</v>
      </c>
      <c r="B3240" t="s">
        <v>63</v>
      </c>
      <c r="C3240" t="s">
        <v>11</v>
      </c>
      <c r="D3240">
        <v>295</v>
      </c>
      <c r="E3240">
        <v>322</v>
      </c>
    </row>
    <row r="3241" spans="1:5" x14ac:dyDescent="0.25">
      <c r="A3241" t="s">
        <v>307</v>
      </c>
      <c r="B3241" t="s">
        <v>63</v>
      </c>
      <c r="C3241" t="s">
        <v>12</v>
      </c>
      <c r="D3241">
        <v>247</v>
      </c>
      <c r="E3241">
        <v>278</v>
      </c>
    </row>
    <row r="3242" spans="1:5" x14ac:dyDescent="0.25">
      <c r="A3242" t="s">
        <v>307</v>
      </c>
      <c r="B3242" t="s">
        <v>63</v>
      </c>
      <c r="C3242" t="s">
        <v>13</v>
      </c>
      <c r="D3242">
        <v>214</v>
      </c>
      <c r="E3242">
        <v>236</v>
      </c>
    </row>
    <row r="3243" spans="1:5" x14ac:dyDescent="0.25">
      <c r="A3243" t="s">
        <v>307</v>
      </c>
      <c r="B3243" t="s">
        <v>63</v>
      </c>
      <c r="C3243" t="s">
        <v>14</v>
      </c>
      <c r="D3243">
        <v>188</v>
      </c>
      <c r="E3243">
        <v>200</v>
      </c>
    </row>
    <row r="3244" spans="1:5" x14ac:dyDescent="0.25">
      <c r="A3244" t="s">
        <v>307</v>
      </c>
      <c r="B3244" t="s">
        <v>63</v>
      </c>
      <c r="C3244" t="s">
        <v>15</v>
      </c>
      <c r="D3244">
        <v>156</v>
      </c>
      <c r="E3244">
        <v>164</v>
      </c>
    </row>
    <row r="3245" spans="1:5" x14ac:dyDescent="0.25">
      <c r="A3245" t="s">
        <v>307</v>
      </c>
      <c r="B3245" t="s">
        <v>63</v>
      </c>
      <c r="C3245" t="s">
        <v>16</v>
      </c>
      <c r="D3245">
        <v>127</v>
      </c>
      <c r="E3245">
        <v>130</v>
      </c>
    </row>
    <row r="3246" spans="1:5" x14ac:dyDescent="0.25">
      <c r="A3246" t="s">
        <v>307</v>
      </c>
      <c r="B3246" t="s">
        <v>63</v>
      </c>
      <c r="C3246" t="s">
        <v>17</v>
      </c>
      <c r="D3246">
        <v>95</v>
      </c>
      <c r="E3246">
        <v>98</v>
      </c>
    </row>
    <row r="3247" spans="1:5" x14ac:dyDescent="0.25">
      <c r="A3247" t="s">
        <v>307</v>
      </c>
      <c r="B3247" t="s">
        <v>63</v>
      </c>
      <c r="C3247" t="s">
        <v>18</v>
      </c>
      <c r="D3247">
        <v>66</v>
      </c>
      <c r="E3247">
        <v>69</v>
      </c>
    </row>
    <row r="3248" spans="1:5" x14ac:dyDescent="0.25">
      <c r="A3248" t="s">
        <v>307</v>
      </c>
      <c r="B3248" t="s">
        <v>63</v>
      </c>
      <c r="C3248" t="s">
        <v>19</v>
      </c>
      <c r="D3248">
        <v>42</v>
      </c>
      <c r="E3248">
        <v>46</v>
      </c>
    </row>
    <row r="3249" spans="1:5" x14ac:dyDescent="0.25">
      <c r="A3249" t="s">
        <v>307</v>
      </c>
      <c r="B3249" t="s">
        <v>63</v>
      </c>
      <c r="C3249" t="s">
        <v>20</v>
      </c>
      <c r="D3249">
        <v>26</v>
      </c>
      <c r="E3249">
        <v>29</v>
      </c>
    </row>
    <row r="3250" spans="1:5" x14ac:dyDescent="0.25">
      <c r="A3250" t="s">
        <v>307</v>
      </c>
      <c r="B3250" t="s">
        <v>63</v>
      </c>
      <c r="C3250" t="s">
        <v>21</v>
      </c>
      <c r="D3250">
        <v>23</v>
      </c>
      <c r="E3250">
        <v>26</v>
      </c>
    </row>
    <row r="3251" spans="1:5" x14ac:dyDescent="0.25">
      <c r="A3251" t="s">
        <v>307</v>
      </c>
      <c r="B3251" t="s">
        <v>64</v>
      </c>
      <c r="C3251" t="s">
        <v>300</v>
      </c>
      <c r="D3251">
        <v>281</v>
      </c>
      <c r="E3251">
        <v>267</v>
      </c>
    </row>
    <row r="3252" spans="1:5" x14ac:dyDescent="0.25">
      <c r="A3252" t="s">
        <v>307</v>
      </c>
      <c r="B3252" t="s">
        <v>64</v>
      </c>
      <c r="C3252" t="s">
        <v>4</v>
      </c>
      <c r="D3252">
        <v>1111</v>
      </c>
      <c r="E3252">
        <v>1055</v>
      </c>
    </row>
    <row r="3253" spans="1:5" x14ac:dyDescent="0.25">
      <c r="A3253" t="s">
        <v>307</v>
      </c>
      <c r="B3253" t="s">
        <v>64</v>
      </c>
      <c r="C3253" t="s">
        <v>5</v>
      </c>
      <c r="D3253">
        <v>1372</v>
      </c>
      <c r="E3253">
        <v>1320</v>
      </c>
    </row>
    <row r="3254" spans="1:5" x14ac:dyDescent="0.25">
      <c r="A3254" t="s">
        <v>307</v>
      </c>
      <c r="B3254" t="s">
        <v>64</v>
      </c>
      <c r="C3254" t="s">
        <v>6</v>
      </c>
      <c r="D3254">
        <v>1322</v>
      </c>
      <c r="E3254">
        <v>1281</v>
      </c>
    </row>
    <row r="3255" spans="1:5" x14ac:dyDescent="0.25">
      <c r="A3255" t="s">
        <v>307</v>
      </c>
      <c r="B3255" t="s">
        <v>64</v>
      </c>
      <c r="C3255" t="s">
        <v>7</v>
      </c>
      <c r="D3255">
        <v>1252</v>
      </c>
      <c r="E3255">
        <v>1217</v>
      </c>
    </row>
    <row r="3256" spans="1:5" x14ac:dyDescent="0.25">
      <c r="A3256" t="s">
        <v>307</v>
      </c>
      <c r="B3256" t="s">
        <v>64</v>
      </c>
      <c r="C3256" t="s">
        <v>8</v>
      </c>
      <c r="D3256">
        <v>1111</v>
      </c>
      <c r="E3256">
        <v>1113</v>
      </c>
    </row>
    <row r="3257" spans="1:5" x14ac:dyDescent="0.25">
      <c r="A3257" t="s">
        <v>307</v>
      </c>
      <c r="B3257" t="s">
        <v>64</v>
      </c>
      <c r="C3257" t="s">
        <v>9</v>
      </c>
      <c r="D3257">
        <v>1009</v>
      </c>
      <c r="E3257">
        <v>1031</v>
      </c>
    </row>
    <row r="3258" spans="1:5" x14ac:dyDescent="0.25">
      <c r="A3258" t="s">
        <v>307</v>
      </c>
      <c r="B3258" t="s">
        <v>64</v>
      </c>
      <c r="C3258" t="s">
        <v>10</v>
      </c>
      <c r="D3258">
        <v>919</v>
      </c>
      <c r="E3258">
        <v>969</v>
      </c>
    </row>
    <row r="3259" spans="1:5" x14ac:dyDescent="0.25">
      <c r="A3259" t="s">
        <v>307</v>
      </c>
      <c r="B3259" t="s">
        <v>64</v>
      </c>
      <c r="C3259" t="s">
        <v>11</v>
      </c>
      <c r="D3259">
        <v>780</v>
      </c>
      <c r="E3259">
        <v>854</v>
      </c>
    </row>
    <row r="3260" spans="1:5" x14ac:dyDescent="0.25">
      <c r="A3260" t="s">
        <v>307</v>
      </c>
      <c r="B3260" t="s">
        <v>64</v>
      </c>
      <c r="C3260" t="s">
        <v>12</v>
      </c>
      <c r="D3260">
        <v>655</v>
      </c>
      <c r="E3260">
        <v>735</v>
      </c>
    </row>
    <row r="3261" spans="1:5" x14ac:dyDescent="0.25">
      <c r="A3261" t="s">
        <v>307</v>
      </c>
      <c r="B3261" t="s">
        <v>64</v>
      </c>
      <c r="C3261" t="s">
        <v>13</v>
      </c>
      <c r="D3261">
        <v>566</v>
      </c>
      <c r="E3261">
        <v>626</v>
      </c>
    </row>
    <row r="3262" spans="1:5" x14ac:dyDescent="0.25">
      <c r="A3262" t="s">
        <v>307</v>
      </c>
      <c r="B3262" t="s">
        <v>64</v>
      </c>
      <c r="C3262" t="s">
        <v>14</v>
      </c>
      <c r="D3262">
        <v>497</v>
      </c>
      <c r="E3262">
        <v>530</v>
      </c>
    </row>
    <row r="3263" spans="1:5" x14ac:dyDescent="0.25">
      <c r="A3263" t="s">
        <v>307</v>
      </c>
      <c r="B3263" t="s">
        <v>64</v>
      </c>
      <c r="C3263" t="s">
        <v>15</v>
      </c>
      <c r="D3263">
        <v>415</v>
      </c>
      <c r="E3263">
        <v>435</v>
      </c>
    </row>
    <row r="3264" spans="1:5" x14ac:dyDescent="0.25">
      <c r="A3264" t="s">
        <v>307</v>
      </c>
      <c r="B3264" t="s">
        <v>64</v>
      </c>
      <c r="C3264" t="s">
        <v>16</v>
      </c>
      <c r="D3264">
        <v>336</v>
      </c>
      <c r="E3264">
        <v>345</v>
      </c>
    </row>
    <row r="3265" spans="1:5" x14ac:dyDescent="0.25">
      <c r="A3265" t="s">
        <v>307</v>
      </c>
      <c r="B3265" t="s">
        <v>64</v>
      </c>
      <c r="C3265" t="s">
        <v>17</v>
      </c>
      <c r="D3265">
        <v>252</v>
      </c>
      <c r="E3265">
        <v>261</v>
      </c>
    </row>
    <row r="3266" spans="1:5" x14ac:dyDescent="0.25">
      <c r="A3266" t="s">
        <v>307</v>
      </c>
      <c r="B3266" t="s">
        <v>64</v>
      </c>
      <c r="C3266" t="s">
        <v>18</v>
      </c>
      <c r="D3266">
        <v>176</v>
      </c>
      <c r="E3266">
        <v>185</v>
      </c>
    </row>
    <row r="3267" spans="1:5" x14ac:dyDescent="0.25">
      <c r="A3267" t="s">
        <v>307</v>
      </c>
      <c r="B3267" t="s">
        <v>64</v>
      </c>
      <c r="C3267" t="s">
        <v>19</v>
      </c>
      <c r="D3267">
        <v>113</v>
      </c>
      <c r="E3267">
        <v>123</v>
      </c>
    </row>
    <row r="3268" spans="1:5" x14ac:dyDescent="0.25">
      <c r="A3268" t="s">
        <v>307</v>
      </c>
      <c r="B3268" t="s">
        <v>64</v>
      </c>
      <c r="C3268" t="s">
        <v>20</v>
      </c>
      <c r="D3268">
        <v>69</v>
      </c>
      <c r="E3268">
        <v>77</v>
      </c>
    </row>
    <row r="3269" spans="1:5" x14ac:dyDescent="0.25">
      <c r="A3269" t="s">
        <v>307</v>
      </c>
      <c r="B3269" t="s">
        <v>64</v>
      </c>
      <c r="C3269" t="s">
        <v>21</v>
      </c>
      <c r="D3269">
        <v>60</v>
      </c>
      <c r="E3269">
        <v>69</v>
      </c>
    </row>
    <row r="3270" spans="1:5" x14ac:dyDescent="0.25">
      <c r="A3270" t="s">
        <v>307</v>
      </c>
      <c r="B3270" t="s">
        <v>65</v>
      </c>
      <c r="C3270" t="s">
        <v>300</v>
      </c>
      <c r="D3270">
        <v>60</v>
      </c>
      <c r="E3270">
        <v>57</v>
      </c>
    </row>
    <row r="3271" spans="1:5" x14ac:dyDescent="0.25">
      <c r="A3271" t="s">
        <v>307</v>
      </c>
      <c r="B3271" t="s">
        <v>65</v>
      </c>
      <c r="C3271" t="s">
        <v>4</v>
      </c>
      <c r="D3271">
        <v>240</v>
      </c>
      <c r="E3271">
        <v>228</v>
      </c>
    </row>
    <row r="3272" spans="1:5" x14ac:dyDescent="0.25">
      <c r="A3272" t="s">
        <v>307</v>
      </c>
      <c r="B3272" t="s">
        <v>65</v>
      </c>
      <c r="C3272" t="s">
        <v>5</v>
      </c>
      <c r="D3272">
        <v>296</v>
      </c>
      <c r="E3272">
        <v>285</v>
      </c>
    </row>
    <row r="3273" spans="1:5" x14ac:dyDescent="0.25">
      <c r="A3273" t="s">
        <v>307</v>
      </c>
      <c r="B3273" t="s">
        <v>65</v>
      </c>
      <c r="C3273" t="s">
        <v>6</v>
      </c>
      <c r="D3273">
        <v>286</v>
      </c>
      <c r="E3273">
        <v>277</v>
      </c>
    </row>
    <row r="3274" spans="1:5" x14ac:dyDescent="0.25">
      <c r="A3274" t="s">
        <v>307</v>
      </c>
      <c r="B3274" t="s">
        <v>65</v>
      </c>
      <c r="C3274" t="s">
        <v>7</v>
      </c>
      <c r="D3274">
        <v>270</v>
      </c>
      <c r="E3274">
        <v>263</v>
      </c>
    </row>
    <row r="3275" spans="1:5" x14ac:dyDescent="0.25">
      <c r="A3275" t="s">
        <v>307</v>
      </c>
      <c r="B3275" t="s">
        <v>65</v>
      </c>
      <c r="C3275" t="s">
        <v>8</v>
      </c>
      <c r="D3275">
        <v>240</v>
      </c>
      <c r="E3275">
        <v>241</v>
      </c>
    </row>
    <row r="3276" spans="1:5" x14ac:dyDescent="0.25">
      <c r="A3276" t="s">
        <v>307</v>
      </c>
      <c r="B3276" t="s">
        <v>65</v>
      </c>
      <c r="C3276" t="s">
        <v>9</v>
      </c>
      <c r="D3276">
        <v>218</v>
      </c>
      <c r="E3276">
        <v>223</v>
      </c>
    </row>
    <row r="3277" spans="1:5" x14ac:dyDescent="0.25">
      <c r="A3277" t="s">
        <v>307</v>
      </c>
      <c r="B3277" t="s">
        <v>65</v>
      </c>
      <c r="C3277" t="s">
        <v>10</v>
      </c>
      <c r="D3277">
        <v>209</v>
      </c>
      <c r="E3277">
        <v>216</v>
      </c>
    </row>
    <row r="3278" spans="1:5" x14ac:dyDescent="0.25">
      <c r="A3278" t="s">
        <v>307</v>
      </c>
      <c r="B3278" t="s">
        <v>65</v>
      </c>
      <c r="C3278" t="s">
        <v>11</v>
      </c>
      <c r="D3278">
        <v>168</v>
      </c>
      <c r="E3278">
        <v>184</v>
      </c>
    </row>
    <row r="3279" spans="1:5" x14ac:dyDescent="0.25">
      <c r="A3279" t="s">
        <v>307</v>
      </c>
      <c r="B3279" t="s">
        <v>65</v>
      </c>
      <c r="C3279" t="s">
        <v>12</v>
      </c>
      <c r="D3279">
        <v>141</v>
      </c>
      <c r="E3279">
        <v>159</v>
      </c>
    </row>
    <row r="3280" spans="1:5" x14ac:dyDescent="0.25">
      <c r="A3280" t="s">
        <v>307</v>
      </c>
      <c r="B3280" t="s">
        <v>65</v>
      </c>
      <c r="C3280" t="s">
        <v>13</v>
      </c>
      <c r="D3280">
        <v>122</v>
      </c>
      <c r="E3280">
        <v>135</v>
      </c>
    </row>
    <row r="3281" spans="1:5" x14ac:dyDescent="0.25">
      <c r="A3281" t="s">
        <v>307</v>
      </c>
      <c r="B3281" t="s">
        <v>65</v>
      </c>
      <c r="C3281" t="s">
        <v>14</v>
      </c>
      <c r="D3281">
        <v>107</v>
      </c>
      <c r="E3281">
        <v>114</v>
      </c>
    </row>
    <row r="3282" spans="1:5" x14ac:dyDescent="0.25">
      <c r="A3282" t="s">
        <v>307</v>
      </c>
      <c r="B3282" t="s">
        <v>65</v>
      </c>
      <c r="C3282" t="s">
        <v>15</v>
      </c>
      <c r="D3282">
        <v>89</v>
      </c>
      <c r="E3282">
        <v>94</v>
      </c>
    </row>
    <row r="3283" spans="1:5" x14ac:dyDescent="0.25">
      <c r="A3283" t="s">
        <v>307</v>
      </c>
      <c r="B3283" t="s">
        <v>65</v>
      </c>
      <c r="C3283" t="s">
        <v>16</v>
      </c>
      <c r="D3283">
        <v>72</v>
      </c>
      <c r="E3283">
        <v>74</v>
      </c>
    </row>
    <row r="3284" spans="1:5" x14ac:dyDescent="0.25">
      <c r="A3284" t="s">
        <v>307</v>
      </c>
      <c r="B3284" t="s">
        <v>65</v>
      </c>
      <c r="C3284" t="s">
        <v>17</v>
      </c>
      <c r="D3284">
        <v>54</v>
      </c>
      <c r="E3284">
        <v>56</v>
      </c>
    </row>
    <row r="3285" spans="1:5" x14ac:dyDescent="0.25">
      <c r="A3285" t="s">
        <v>307</v>
      </c>
      <c r="B3285" t="s">
        <v>65</v>
      </c>
      <c r="C3285" t="s">
        <v>18</v>
      </c>
      <c r="D3285">
        <v>38</v>
      </c>
      <c r="E3285">
        <v>40</v>
      </c>
    </row>
    <row r="3286" spans="1:5" x14ac:dyDescent="0.25">
      <c r="A3286" t="s">
        <v>307</v>
      </c>
      <c r="B3286" t="s">
        <v>65</v>
      </c>
      <c r="C3286" t="s">
        <v>19</v>
      </c>
      <c r="D3286">
        <v>24</v>
      </c>
      <c r="E3286">
        <v>26</v>
      </c>
    </row>
    <row r="3287" spans="1:5" x14ac:dyDescent="0.25">
      <c r="A3287" t="s">
        <v>307</v>
      </c>
      <c r="B3287" t="s">
        <v>65</v>
      </c>
      <c r="C3287" t="s">
        <v>20</v>
      </c>
      <c r="D3287">
        <v>14</v>
      </c>
      <c r="E3287">
        <v>16</v>
      </c>
    </row>
    <row r="3288" spans="1:5" x14ac:dyDescent="0.25">
      <c r="A3288" t="s">
        <v>307</v>
      </c>
      <c r="B3288" t="s">
        <v>65</v>
      </c>
      <c r="C3288" t="s">
        <v>21</v>
      </c>
      <c r="D3288">
        <v>13</v>
      </c>
      <c r="E3288">
        <v>15</v>
      </c>
    </row>
    <row r="3289" spans="1:5" x14ac:dyDescent="0.25">
      <c r="A3289" t="s">
        <v>307</v>
      </c>
      <c r="B3289" t="s">
        <v>66</v>
      </c>
      <c r="C3289" t="s">
        <v>300</v>
      </c>
      <c r="D3289">
        <v>398</v>
      </c>
      <c r="E3289">
        <v>379</v>
      </c>
    </row>
    <row r="3290" spans="1:5" x14ac:dyDescent="0.25">
      <c r="A3290" t="s">
        <v>307</v>
      </c>
      <c r="B3290" t="s">
        <v>66</v>
      </c>
      <c r="C3290" t="s">
        <v>4</v>
      </c>
      <c r="D3290">
        <v>1574</v>
      </c>
      <c r="E3290">
        <v>1494</v>
      </c>
    </row>
    <row r="3291" spans="1:5" x14ac:dyDescent="0.25">
      <c r="A3291" t="s">
        <v>307</v>
      </c>
      <c r="B3291" t="s">
        <v>66</v>
      </c>
      <c r="C3291" t="s">
        <v>5</v>
      </c>
      <c r="D3291">
        <v>1942</v>
      </c>
      <c r="E3291">
        <v>1869</v>
      </c>
    </row>
    <row r="3292" spans="1:5" x14ac:dyDescent="0.25">
      <c r="A3292" t="s">
        <v>307</v>
      </c>
      <c r="B3292" t="s">
        <v>66</v>
      </c>
      <c r="C3292" t="s">
        <v>6</v>
      </c>
      <c r="D3292">
        <v>1873</v>
      </c>
      <c r="E3292">
        <v>1814</v>
      </c>
    </row>
    <row r="3293" spans="1:5" x14ac:dyDescent="0.25">
      <c r="A3293" t="s">
        <v>307</v>
      </c>
      <c r="B3293" t="s">
        <v>66</v>
      </c>
      <c r="C3293" t="s">
        <v>7</v>
      </c>
      <c r="D3293">
        <v>1772</v>
      </c>
      <c r="E3293">
        <v>1724</v>
      </c>
    </row>
    <row r="3294" spans="1:5" x14ac:dyDescent="0.25">
      <c r="A3294" t="s">
        <v>307</v>
      </c>
      <c r="B3294" t="s">
        <v>66</v>
      </c>
      <c r="C3294" t="s">
        <v>8</v>
      </c>
      <c r="D3294">
        <v>1574</v>
      </c>
      <c r="E3294">
        <v>1577</v>
      </c>
    </row>
    <row r="3295" spans="1:5" x14ac:dyDescent="0.25">
      <c r="A3295" t="s">
        <v>307</v>
      </c>
      <c r="B3295" t="s">
        <v>66</v>
      </c>
      <c r="C3295" t="s">
        <v>9</v>
      </c>
      <c r="D3295">
        <v>1429</v>
      </c>
      <c r="E3295">
        <v>1459</v>
      </c>
    </row>
    <row r="3296" spans="1:5" x14ac:dyDescent="0.25">
      <c r="A3296" t="s">
        <v>307</v>
      </c>
      <c r="B3296" t="s">
        <v>66</v>
      </c>
      <c r="C3296" t="s">
        <v>10</v>
      </c>
      <c r="D3296">
        <v>1299</v>
      </c>
      <c r="E3296">
        <v>1367</v>
      </c>
    </row>
    <row r="3297" spans="1:5" x14ac:dyDescent="0.25">
      <c r="A3297" t="s">
        <v>307</v>
      </c>
      <c r="B3297" t="s">
        <v>66</v>
      </c>
      <c r="C3297" t="s">
        <v>11</v>
      </c>
      <c r="D3297">
        <v>1105</v>
      </c>
      <c r="E3297">
        <v>1209</v>
      </c>
    </row>
    <row r="3298" spans="1:5" x14ac:dyDescent="0.25">
      <c r="A3298" t="s">
        <v>307</v>
      </c>
      <c r="B3298" t="s">
        <v>66</v>
      </c>
      <c r="C3298" t="s">
        <v>12</v>
      </c>
      <c r="D3298">
        <v>928</v>
      </c>
      <c r="E3298">
        <v>1041</v>
      </c>
    </row>
    <row r="3299" spans="1:5" x14ac:dyDescent="0.25">
      <c r="A3299" t="s">
        <v>307</v>
      </c>
      <c r="B3299" t="s">
        <v>66</v>
      </c>
      <c r="C3299" t="s">
        <v>13</v>
      </c>
      <c r="D3299">
        <v>802</v>
      </c>
      <c r="E3299">
        <v>887</v>
      </c>
    </row>
    <row r="3300" spans="1:5" x14ac:dyDescent="0.25">
      <c r="A3300" t="s">
        <v>307</v>
      </c>
      <c r="B3300" t="s">
        <v>66</v>
      </c>
      <c r="C3300" t="s">
        <v>14</v>
      </c>
      <c r="D3300">
        <v>704</v>
      </c>
      <c r="E3300">
        <v>751</v>
      </c>
    </row>
    <row r="3301" spans="1:5" x14ac:dyDescent="0.25">
      <c r="A3301" t="s">
        <v>307</v>
      </c>
      <c r="B3301" t="s">
        <v>66</v>
      </c>
      <c r="C3301" t="s">
        <v>15</v>
      </c>
      <c r="D3301">
        <v>587</v>
      </c>
      <c r="E3301">
        <v>616</v>
      </c>
    </row>
    <row r="3302" spans="1:5" x14ac:dyDescent="0.25">
      <c r="A3302" t="s">
        <v>307</v>
      </c>
      <c r="B3302" t="s">
        <v>66</v>
      </c>
      <c r="C3302" t="s">
        <v>16</v>
      </c>
      <c r="D3302">
        <v>475</v>
      </c>
      <c r="E3302">
        <v>489</v>
      </c>
    </row>
    <row r="3303" spans="1:5" x14ac:dyDescent="0.25">
      <c r="A3303" t="s">
        <v>307</v>
      </c>
      <c r="B3303" t="s">
        <v>66</v>
      </c>
      <c r="C3303" t="s">
        <v>17</v>
      </c>
      <c r="D3303">
        <v>356</v>
      </c>
      <c r="E3303">
        <v>370</v>
      </c>
    </row>
    <row r="3304" spans="1:5" x14ac:dyDescent="0.25">
      <c r="A3304" t="s">
        <v>307</v>
      </c>
      <c r="B3304" t="s">
        <v>66</v>
      </c>
      <c r="C3304" t="s">
        <v>18</v>
      </c>
      <c r="D3304">
        <v>249</v>
      </c>
      <c r="E3304">
        <v>262</v>
      </c>
    </row>
    <row r="3305" spans="1:5" x14ac:dyDescent="0.25">
      <c r="A3305" t="s">
        <v>307</v>
      </c>
      <c r="B3305" t="s">
        <v>66</v>
      </c>
      <c r="C3305" t="s">
        <v>19</v>
      </c>
      <c r="D3305">
        <v>160</v>
      </c>
      <c r="E3305">
        <v>174</v>
      </c>
    </row>
    <row r="3306" spans="1:5" x14ac:dyDescent="0.25">
      <c r="A3306" t="s">
        <v>307</v>
      </c>
      <c r="B3306" t="s">
        <v>66</v>
      </c>
      <c r="C3306" t="s">
        <v>20</v>
      </c>
      <c r="D3306">
        <v>97</v>
      </c>
      <c r="E3306">
        <v>110</v>
      </c>
    </row>
    <row r="3307" spans="1:5" x14ac:dyDescent="0.25">
      <c r="A3307" t="s">
        <v>307</v>
      </c>
      <c r="B3307" t="s">
        <v>66</v>
      </c>
      <c r="C3307" t="s">
        <v>21</v>
      </c>
      <c r="D3307">
        <v>86</v>
      </c>
      <c r="E3307">
        <v>98</v>
      </c>
    </row>
    <row r="3308" spans="1:5" x14ac:dyDescent="0.25">
      <c r="A3308" t="s">
        <v>307</v>
      </c>
      <c r="B3308" t="s">
        <v>67</v>
      </c>
      <c r="C3308" t="s">
        <v>300</v>
      </c>
      <c r="D3308">
        <v>231</v>
      </c>
      <c r="E3308">
        <v>220</v>
      </c>
    </row>
    <row r="3309" spans="1:5" x14ac:dyDescent="0.25">
      <c r="A3309" t="s">
        <v>307</v>
      </c>
      <c r="B3309" t="s">
        <v>67</v>
      </c>
      <c r="C3309" t="s">
        <v>4</v>
      </c>
      <c r="D3309">
        <v>913</v>
      </c>
      <c r="E3309">
        <v>866</v>
      </c>
    </row>
    <row r="3310" spans="1:5" x14ac:dyDescent="0.25">
      <c r="A3310" t="s">
        <v>307</v>
      </c>
      <c r="B3310" t="s">
        <v>67</v>
      </c>
      <c r="C3310" t="s">
        <v>5</v>
      </c>
      <c r="D3310">
        <v>1126</v>
      </c>
      <c r="E3310">
        <v>1084</v>
      </c>
    </row>
    <row r="3311" spans="1:5" x14ac:dyDescent="0.25">
      <c r="A3311" t="s">
        <v>307</v>
      </c>
      <c r="B3311" t="s">
        <v>67</v>
      </c>
      <c r="C3311" t="s">
        <v>6</v>
      </c>
      <c r="D3311">
        <v>1086</v>
      </c>
      <c r="E3311">
        <v>1052</v>
      </c>
    </row>
    <row r="3312" spans="1:5" x14ac:dyDescent="0.25">
      <c r="A3312" t="s">
        <v>307</v>
      </c>
      <c r="B3312" t="s">
        <v>67</v>
      </c>
      <c r="C3312" t="s">
        <v>7</v>
      </c>
      <c r="D3312">
        <v>1028</v>
      </c>
      <c r="E3312">
        <v>1000</v>
      </c>
    </row>
    <row r="3313" spans="1:5" x14ac:dyDescent="0.25">
      <c r="A3313" t="s">
        <v>307</v>
      </c>
      <c r="B3313" t="s">
        <v>67</v>
      </c>
      <c r="C3313" t="s">
        <v>8</v>
      </c>
      <c r="D3313">
        <v>913</v>
      </c>
      <c r="E3313">
        <v>914</v>
      </c>
    </row>
    <row r="3314" spans="1:5" x14ac:dyDescent="0.25">
      <c r="A3314" t="s">
        <v>307</v>
      </c>
      <c r="B3314" t="s">
        <v>67</v>
      </c>
      <c r="C3314" t="s">
        <v>9</v>
      </c>
      <c r="D3314">
        <v>829</v>
      </c>
      <c r="E3314">
        <v>846</v>
      </c>
    </row>
    <row r="3315" spans="1:5" x14ac:dyDescent="0.25">
      <c r="A3315" t="s">
        <v>307</v>
      </c>
      <c r="B3315" t="s">
        <v>67</v>
      </c>
      <c r="C3315" t="s">
        <v>10</v>
      </c>
      <c r="D3315">
        <v>756</v>
      </c>
      <c r="E3315">
        <v>794</v>
      </c>
    </row>
    <row r="3316" spans="1:5" x14ac:dyDescent="0.25">
      <c r="A3316" t="s">
        <v>307</v>
      </c>
      <c r="B3316" t="s">
        <v>67</v>
      </c>
      <c r="C3316" t="s">
        <v>11</v>
      </c>
      <c r="D3316">
        <v>641</v>
      </c>
      <c r="E3316">
        <v>701</v>
      </c>
    </row>
    <row r="3317" spans="1:5" x14ac:dyDescent="0.25">
      <c r="A3317" t="s">
        <v>307</v>
      </c>
      <c r="B3317" t="s">
        <v>67</v>
      </c>
      <c r="C3317" t="s">
        <v>12</v>
      </c>
      <c r="D3317">
        <v>538</v>
      </c>
      <c r="E3317">
        <v>604</v>
      </c>
    </row>
    <row r="3318" spans="1:5" x14ac:dyDescent="0.25">
      <c r="A3318" t="s">
        <v>307</v>
      </c>
      <c r="B3318" t="s">
        <v>67</v>
      </c>
      <c r="C3318" t="s">
        <v>13</v>
      </c>
      <c r="D3318">
        <v>465</v>
      </c>
      <c r="E3318">
        <v>514</v>
      </c>
    </row>
    <row r="3319" spans="1:5" x14ac:dyDescent="0.25">
      <c r="A3319" t="s">
        <v>307</v>
      </c>
      <c r="B3319" t="s">
        <v>67</v>
      </c>
      <c r="C3319" t="s">
        <v>14</v>
      </c>
      <c r="D3319">
        <v>408</v>
      </c>
      <c r="E3319">
        <v>436</v>
      </c>
    </row>
    <row r="3320" spans="1:5" x14ac:dyDescent="0.25">
      <c r="A3320" t="s">
        <v>307</v>
      </c>
      <c r="B3320" t="s">
        <v>67</v>
      </c>
      <c r="C3320" t="s">
        <v>15</v>
      </c>
      <c r="D3320">
        <v>340</v>
      </c>
      <c r="E3320">
        <v>357</v>
      </c>
    </row>
    <row r="3321" spans="1:5" x14ac:dyDescent="0.25">
      <c r="A3321" t="s">
        <v>307</v>
      </c>
      <c r="B3321" t="s">
        <v>67</v>
      </c>
      <c r="C3321" t="s">
        <v>16</v>
      </c>
      <c r="D3321">
        <v>275</v>
      </c>
      <c r="E3321">
        <v>284</v>
      </c>
    </row>
    <row r="3322" spans="1:5" x14ac:dyDescent="0.25">
      <c r="A3322" t="s">
        <v>307</v>
      </c>
      <c r="B3322" t="s">
        <v>67</v>
      </c>
      <c r="C3322" t="s">
        <v>17</v>
      </c>
      <c r="D3322">
        <v>206</v>
      </c>
      <c r="E3322">
        <v>214</v>
      </c>
    </row>
    <row r="3323" spans="1:5" x14ac:dyDescent="0.25">
      <c r="A3323" t="s">
        <v>307</v>
      </c>
      <c r="B3323" t="s">
        <v>67</v>
      </c>
      <c r="C3323" t="s">
        <v>18</v>
      </c>
      <c r="D3323">
        <v>144</v>
      </c>
      <c r="E3323">
        <v>152</v>
      </c>
    </row>
    <row r="3324" spans="1:5" x14ac:dyDescent="0.25">
      <c r="A3324" t="s">
        <v>307</v>
      </c>
      <c r="B3324" t="s">
        <v>67</v>
      </c>
      <c r="C3324" t="s">
        <v>19</v>
      </c>
      <c r="D3324">
        <v>93</v>
      </c>
      <c r="E3324">
        <v>101</v>
      </c>
    </row>
    <row r="3325" spans="1:5" x14ac:dyDescent="0.25">
      <c r="A3325" t="s">
        <v>307</v>
      </c>
      <c r="B3325" t="s">
        <v>67</v>
      </c>
      <c r="C3325" t="s">
        <v>20</v>
      </c>
      <c r="D3325">
        <v>56</v>
      </c>
      <c r="E3325">
        <v>64</v>
      </c>
    </row>
    <row r="3326" spans="1:5" x14ac:dyDescent="0.25">
      <c r="A3326" t="s">
        <v>307</v>
      </c>
      <c r="B3326" t="s">
        <v>67</v>
      </c>
      <c r="C3326" t="s">
        <v>21</v>
      </c>
      <c r="D3326">
        <v>50</v>
      </c>
      <c r="E3326">
        <v>57</v>
      </c>
    </row>
    <row r="3327" spans="1:5" x14ac:dyDescent="0.25">
      <c r="A3327" t="s">
        <v>307</v>
      </c>
      <c r="B3327" t="s">
        <v>68</v>
      </c>
      <c r="C3327" t="s">
        <v>300</v>
      </c>
      <c r="D3327">
        <v>211</v>
      </c>
      <c r="E3327">
        <v>201</v>
      </c>
    </row>
    <row r="3328" spans="1:5" x14ac:dyDescent="0.25">
      <c r="A3328" t="s">
        <v>307</v>
      </c>
      <c r="B3328" t="s">
        <v>68</v>
      </c>
      <c r="C3328" t="s">
        <v>4</v>
      </c>
      <c r="D3328">
        <v>836</v>
      </c>
      <c r="E3328">
        <v>793</v>
      </c>
    </row>
    <row r="3329" spans="1:5" x14ac:dyDescent="0.25">
      <c r="A3329" t="s">
        <v>307</v>
      </c>
      <c r="B3329" t="s">
        <v>68</v>
      </c>
      <c r="C3329" t="s">
        <v>5</v>
      </c>
      <c r="D3329">
        <v>1031</v>
      </c>
      <c r="E3329">
        <v>992</v>
      </c>
    </row>
    <row r="3330" spans="1:5" x14ac:dyDescent="0.25">
      <c r="A3330" t="s">
        <v>307</v>
      </c>
      <c r="B3330" t="s">
        <v>68</v>
      </c>
      <c r="C3330" t="s">
        <v>6</v>
      </c>
      <c r="D3330">
        <v>994</v>
      </c>
      <c r="E3330">
        <v>963</v>
      </c>
    </row>
    <row r="3331" spans="1:5" x14ac:dyDescent="0.25">
      <c r="A3331" t="s">
        <v>307</v>
      </c>
      <c r="B3331" t="s">
        <v>68</v>
      </c>
      <c r="C3331" t="s">
        <v>7</v>
      </c>
      <c r="D3331">
        <v>941</v>
      </c>
      <c r="E3331">
        <v>915</v>
      </c>
    </row>
    <row r="3332" spans="1:5" x14ac:dyDescent="0.25">
      <c r="A3332" t="s">
        <v>307</v>
      </c>
      <c r="B3332" t="s">
        <v>68</v>
      </c>
      <c r="C3332" t="s">
        <v>8</v>
      </c>
      <c r="D3332">
        <v>836</v>
      </c>
      <c r="E3332">
        <v>837</v>
      </c>
    </row>
    <row r="3333" spans="1:5" x14ac:dyDescent="0.25">
      <c r="A3333" t="s">
        <v>307</v>
      </c>
      <c r="B3333" t="s">
        <v>68</v>
      </c>
      <c r="C3333" t="s">
        <v>9</v>
      </c>
      <c r="D3333">
        <v>759</v>
      </c>
      <c r="E3333">
        <v>775</v>
      </c>
    </row>
    <row r="3334" spans="1:5" x14ac:dyDescent="0.25">
      <c r="A3334" t="s">
        <v>307</v>
      </c>
      <c r="B3334" t="s">
        <v>68</v>
      </c>
      <c r="C3334" t="s">
        <v>10</v>
      </c>
      <c r="D3334">
        <v>692</v>
      </c>
      <c r="E3334">
        <v>729</v>
      </c>
    </row>
    <row r="3335" spans="1:5" x14ac:dyDescent="0.25">
      <c r="A3335" t="s">
        <v>307</v>
      </c>
      <c r="B3335" t="s">
        <v>68</v>
      </c>
      <c r="C3335" t="s">
        <v>11</v>
      </c>
      <c r="D3335">
        <v>587</v>
      </c>
      <c r="E3335">
        <v>642</v>
      </c>
    </row>
    <row r="3336" spans="1:5" x14ac:dyDescent="0.25">
      <c r="A3336" t="s">
        <v>307</v>
      </c>
      <c r="B3336" t="s">
        <v>68</v>
      </c>
      <c r="C3336" t="s">
        <v>12</v>
      </c>
      <c r="D3336">
        <v>493</v>
      </c>
      <c r="E3336">
        <v>553</v>
      </c>
    </row>
    <row r="3337" spans="1:5" x14ac:dyDescent="0.25">
      <c r="A3337" t="s">
        <v>307</v>
      </c>
      <c r="B3337" t="s">
        <v>68</v>
      </c>
      <c r="C3337" t="s">
        <v>13</v>
      </c>
      <c r="D3337">
        <v>426</v>
      </c>
      <c r="E3337">
        <v>471</v>
      </c>
    </row>
    <row r="3338" spans="1:5" x14ac:dyDescent="0.25">
      <c r="A3338" t="s">
        <v>307</v>
      </c>
      <c r="B3338" t="s">
        <v>68</v>
      </c>
      <c r="C3338" t="s">
        <v>14</v>
      </c>
      <c r="D3338">
        <v>374</v>
      </c>
      <c r="E3338">
        <v>399</v>
      </c>
    </row>
    <row r="3339" spans="1:5" x14ac:dyDescent="0.25">
      <c r="A3339" t="s">
        <v>307</v>
      </c>
      <c r="B3339" t="s">
        <v>68</v>
      </c>
      <c r="C3339" t="s">
        <v>15</v>
      </c>
      <c r="D3339">
        <v>312</v>
      </c>
      <c r="E3339">
        <v>327</v>
      </c>
    </row>
    <row r="3340" spans="1:5" x14ac:dyDescent="0.25">
      <c r="A3340" t="s">
        <v>307</v>
      </c>
      <c r="B3340" t="s">
        <v>68</v>
      </c>
      <c r="C3340" t="s">
        <v>16</v>
      </c>
      <c r="D3340">
        <v>252</v>
      </c>
      <c r="E3340">
        <v>260</v>
      </c>
    </row>
    <row r="3341" spans="1:5" x14ac:dyDescent="0.25">
      <c r="A3341" t="s">
        <v>307</v>
      </c>
      <c r="B3341" t="s">
        <v>68</v>
      </c>
      <c r="C3341" t="s">
        <v>17</v>
      </c>
      <c r="D3341">
        <v>189</v>
      </c>
      <c r="E3341">
        <v>196</v>
      </c>
    </row>
    <row r="3342" spans="1:5" x14ac:dyDescent="0.25">
      <c r="A3342" t="s">
        <v>307</v>
      </c>
      <c r="B3342" t="s">
        <v>68</v>
      </c>
      <c r="C3342" t="s">
        <v>18</v>
      </c>
      <c r="D3342">
        <v>132</v>
      </c>
      <c r="E3342">
        <v>139</v>
      </c>
    </row>
    <row r="3343" spans="1:5" x14ac:dyDescent="0.25">
      <c r="A3343" t="s">
        <v>307</v>
      </c>
      <c r="B3343" t="s">
        <v>68</v>
      </c>
      <c r="C3343" t="s">
        <v>19</v>
      </c>
      <c r="D3343">
        <v>85</v>
      </c>
      <c r="E3343">
        <v>92</v>
      </c>
    </row>
    <row r="3344" spans="1:5" x14ac:dyDescent="0.25">
      <c r="A3344" t="s">
        <v>307</v>
      </c>
      <c r="B3344" t="s">
        <v>68</v>
      </c>
      <c r="C3344" t="s">
        <v>20</v>
      </c>
      <c r="D3344">
        <v>52</v>
      </c>
      <c r="E3344">
        <v>58</v>
      </c>
    </row>
    <row r="3345" spans="1:5" x14ac:dyDescent="0.25">
      <c r="A3345" t="s">
        <v>307</v>
      </c>
      <c r="B3345" t="s">
        <v>68</v>
      </c>
      <c r="C3345" t="s">
        <v>21</v>
      </c>
      <c r="D3345">
        <v>45</v>
      </c>
      <c r="E3345">
        <v>52</v>
      </c>
    </row>
    <row r="3346" spans="1:5" x14ac:dyDescent="0.25">
      <c r="A3346" t="s">
        <v>307</v>
      </c>
      <c r="B3346" t="s">
        <v>69</v>
      </c>
      <c r="C3346" t="s">
        <v>300</v>
      </c>
      <c r="D3346">
        <v>484</v>
      </c>
      <c r="E3346">
        <v>461</v>
      </c>
    </row>
    <row r="3347" spans="1:5" x14ac:dyDescent="0.25">
      <c r="A3347" t="s">
        <v>307</v>
      </c>
      <c r="B3347" t="s">
        <v>69</v>
      </c>
      <c r="C3347" t="s">
        <v>4</v>
      </c>
      <c r="D3347">
        <v>1913</v>
      </c>
      <c r="E3347">
        <v>1816</v>
      </c>
    </row>
    <row r="3348" spans="1:5" x14ac:dyDescent="0.25">
      <c r="A3348" t="s">
        <v>307</v>
      </c>
      <c r="B3348" t="s">
        <v>69</v>
      </c>
      <c r="C3348" t="s">
        <v>5</v>
      </c>
      <c r="D3348">
        <v>2361</v>
      </c>
      <c r="E3348">
        <v>2271</v>
      </c>
    </row>
    <row r="3349" spans="1:5" x14ac:dyDescent="0.25">
      <c r="A3349" t="s">
        <v>307</v>
      </c>
      <c r="B3349" t="s">
        <v>69</v>
      </c>
      <c r="C3349" t="s">
        <v>6</v>
      </c>
      <c r="D3349">
        <v>2276</v>
      </c>
      <c r="E3349">
        <v>2204</v>
      </c>
    </row>
    <row r="3350" spans="1:5" x14ac:dyDescent="0.25">
      <c r="A3350" t="s">
        <v>307</v>
      </c>
      <c r="B3350" t="s">
        <v>69</v>
      </c>
      <c r="C3350" t="s">
        <v>7</v>
      </c>
      <c r="D3350">
        <v>2154</v>
      </c>
      <c r="E3350">
        <v>2095</v>
      </c>
    </row>
    <row r="3351" spans="1:5" x14ac:dyDescent="0.25">
      <c r="A3351" t="s">
        <v>307</v>
      </c>
      <c r="B3351" t="s">
        <v>69</v>
      </c>
      <c r="C3351" t="s">
        <v>8</v>
      </c>
      <c r="D3351">
        <v>1913</v>
      </c>
      <c r="E3351">
        <v>1917</v>
      </c>
    </row>
    <row r="3352" spans="1:5" x14ac:dyDescent="0.25">
      <c r="A3352" t="s">
        <v>307</v>
      </c>
      <c r="B3352" t="s">
        <v>69</v>
      </c>
      <c r="C3352" t="s">
        <v>9</v>
      </c>
      <c r="D3352">
        <v>1737</v>
      </c>
      <c r="E3352">
        <v>1774</v>
      </c>
    </row>
    <row r="3353" spans="1:5" x14ac:dyDescent="0.25">
      <c r="A3353" t="s">
        <v>307</v>
      </c>
      <c r="B3353" t="s">
        <v>69</v>
      </c>
      <c r="C3353" t="s">
        <v>10</v>
      </c>
      <c r="D3353">
        <v>1575</v>
      </c>
      <c r="E3353">
        <v>1662</v>
      </c>
    </row>
    <row r="3354" spans="1:5" x14ac:dyDescent="0.25">
      <c r="A3354" t="s">
        <v>307</v>
      </c>
      <c r="B3354" t="s">
        <v>69</v>
      </c>
      <c r="C3354" t="s">
        <v>11</v>
      </c>
      <c r="D3354">
        <v>1343</v>
      </c>
      <c r="E3354">
        <v>1469</v>
      </c>
    </row>
    <row r="3355" spans="1:5" x14ac:dyDescent="0.25">
      <c r="A3355" t="s">
        <v>307</v>
      </c>
      <c r="B3355" t="s">
        <v>69</v>
      </c>
      <c r="C3355" t="s">
        <v>12</v>
      </c>
      <c r="D3355">
        <v>1128</v>
      </c>
      <c r="E3355">
        <v>1265</v>
      </c>
    </row>
    <row r="3356" spans="1:5" x14ac:dyDescent="0.25">
      <c r="A3356" t="s">
        <v>307</v>
      </c>
      <c r="B3356" t="s">
        <v>69</v>
      </c>
      <c r="C3356" t="s">
        <v>13</v>
      </c>
      <c r="D3356">
        <v>975</v>
      </c>
      <c r="E3356">
        <v>1078</v>
      </c>
    </row>
    <row r="3357" spans="1:5" x14ac:dyDescent="0.25">
      <c r="A3357" t="s">
        <v>307</v>
      </c>
      <c r="B3357" t="s">
        <v>69</v>
      </c>
      <c r="C3357" t="s">
        <v>14</v>
      </c>
      <c r="D3357">
        <v>856</v>
      </c>
      <c r="E3357">
        <v>913</v>
      </c>
    </row>
    <row r="3358" spans="1:5" x14ac:dyDescent="0.25">
      <c r="A3358" t="s">
        <v>307</v>
      </c>
      <c r="B3358" t="s">
        <v>69</v>
      </c>
      <c r="C3358" t="s">
        <v>15</v>
      </c>
      <c r="D3358">
        <v>714</v>
      </c>
      <c r="E3358">
        <v>748</v>
      </c>
    </row>
    <row r="3359" spans="1:5" x14ac:dyDescent="0.25">
      <c r="A3359" t="s">
        <v>307</v>
      </c>
      <c r="B3359" t="s">
        <v>69</v>
      </c>
      <c r="C3359" t="s">
        <v>16</v>
      </c>
      <c r="D3359">
        <v>578</v>
      </c>
      <c r="E3359">
        <v>595</v>
      </c>
    </row>
    <row r="3360" spans="1:5" x14ac:dyDescent="0.25">
      <c r="A3360" t="s">
        <v>307</v>
      </c>
      <c r="B3360" t="s">
        <v>69</v>
      </c>
      <c r="C3360" t="s">
        <v>17</v>
      </c>
      <c r="D3360">
        <v>433</v>
      </c>
      <c r="E3360">
        <v>449</v>
      </c>
    </row>
    <row r="3361" spans="1:5" x14ac:dyDescent="0.25">
      <c r="A3361" t="s">
        <v>307</v>
      </c>
      <c r="B3361" t="s">
        <v>69</v>
      </c>
      <c r="C3361" t="s">
        <v>18</v>
      </c>
      <c r="D3361">
        <v>303</v>
      </c>
      <c r="E3361">
        <v>318</v>
      </c>
    </row>
    <row r="3362" spans="1:5" x14ac:dyDescent="0.25">
      <c r="A3362" t="s">
        <v>307</v>
      </c>
      <c r="B3362" t="s">
        <v>69</v>
      </c>
      <c r="C3362" t="s">
        <v>19</v>
      </c>
      <c r="D3362">
        <v>195</v>
      </c>
      <c r="E3362">
        <v>212</v>
      </c>
    </row>
    <row r="3363" spans="1:5" x14ac:dyDescent="0.25">
      <c r="A3363" t="s">
        <v>307</v>
      </c>
      <c r="B3363" t="s">
        <v>69</v>
      </c>
      <c r="C3363" t="s">
        <v>20</v>
      </c>
      <c r="D3363">
        <v>119</v>
      </c>
      <c r="E3363">
        <v>134</v>
      </c>
    </row>
    <row r="3364" spans="1:5" x14ac:dyDescent="0.25">
      <c r="A3364" t="s">
        <v>307</v>
      </c>
      <c r="B3364" t="s">
        <v>69</v>
      </c>
      <c r="C3364" t="s">
        <v>21</v>
      </c>
      <c r="D3364">
        <v>104</v>
      </c>
      <c r="E3364">
        <v>120</v>
      </c>
    </row>
    <row r="3365" spans="1:5" x14ac:dyDescent="0.25">
      <c r="A3365" t="s">
        <v>307</v>
      </c>
      <c r="B3365" t="s">
        <v>70</v>
      </c>
      <c r="C3365" t="s">
        <v>300</v>
      </c>
      <c r="D3365">
        <v>74</v>
      </c>
      <c r="E3365">
        <v>71</v>
      </c>
    </row>
    <row r="3366" spans="1:5" x14ac:dyDescent="0.25">
      <c r="A3366" t="s">
        <v>307</v>
      </c>
      <c r="B3366" t="s">
        <v>70</v>
      </c>
      <c r="C3366" t="s">
        <v>4</v>
      </c>
      <c r="D3366">
        <v>295</v>
      </c>
      <c r="E3366">
        <v>280</v>
      </c>
    </row>
    <row r="3367" spans="1:5" x14ac:dyDescent="0.25">
      <c r="A3367" t="s">
        <v>307</v>
      </c>
      <c r="B3367" t="s">
        <v>70</v>
      </c>
      <c r="C3367" t="s">
        <v>5</v>
      </c>
      <c r="D3367">
        <v>364</v>
      </c>
      <c r="E3367">
        <v>350</v>
      </c>
    </row>
    <row r="3368" spans="1:5" x14ac:dyDescent="0.25">
      <c r="A3368" t="s">
        <v>307</v>
      </c>
      <c r="B3368" t="s">
        <v>70</v>
      </c>
      <c r="C3368" t="s">
        <v>6</v>
      </c>
      <c r="D3368">
        <v>351</v>
      </c>
      <c r="E3368">
        <v>340</v>
      </c>
    </row>
    <row r="3369" spans="1:5" x14ac:dyDescent="0.25">
      <c r="A3369" t="s">
        <v>307</v>
      </c>
      <c r="B3369" t="s">
        <v>70</v>
      </c>
      <c r="C3369" t="s">
        <v>7</v>
      </c>
      <c r="D3369">
        <v>332</v>
      </c>
      <c r="E3369">
        <v>323</v>
      </c>
    </row>
    <row r="3370" spans="1:5" x14ac:dyDescent="0.25">
      <c r="A3370" t="s">
        <v>307</v>
      </c>
      <c r="B3370" t="s">
        <v>70</v>
      </c>
      <c r="C3370" t="s">
        <v>8</v>
      </c>
      <c r="D3370">
        <v>295</v>
      </c>
      <c r="E3370">
        <v>295</v>
      </c>
    </row>
    <row r="3371" spans="1:5" x14ac:dyDescent="0.25">
      <c r="A3371" t="s">
        <v>307</v>
      </c>
      <c r="B3371" t="s">
        <v>70</v>
      </c>
      <c r="C3371" t="s">
        <v>9</v>
      </c>
      <c r="D3371">
        <v>268</v>
      </c>
      <c r="E3371">
        <v>273</v>
      </c>
    </row>
    <row r="3372" spans="1:5" x14ac:dyDescent="0.25">
      <c r="A3372" t="s">
        <v>307</v>
      </c>
      <c r="B3372" t="s">
        <v>70</v>
      </c>
      <c r="C3372" t="s">
        <v>10</v>
      </c>
      <c r="D3372">
        <v>247</v>
      </c>
      <c r="E3372">
        <v>264</v>
      </c>
    </row>
    <row r="3373" spans="1:5" x14ac:dyDescent="0.25">
      <c r="A3373" t="s">
        <v>307</v>
      </c>
      <c r="B3373" t="s">
        <v>70</v>
      </c>
      <c r="C3373" t="s">
        <v>11</v>
      </c>
      <c r="D3373">
        <v>207</v>
      </c>
      <c r="E3373">
        <v>226</v>
      </c>
    </row>
    <row r="3374" spans="1:5" x14ac:dyDescent="0.25">
      <c r="A3374" t="s">
        <v>307</v>
      </c>
      <c r="B3374" t="s">
        <v>70</v>
      </c>
      <c r="C3374" t="s">
        <v>12</v>
      </c>
      <c r="D3374">
        <v>174</v>
      </c>
      <c r="E3374">
        <v>195</v>
      </c>
    </row>
    <row r="3375" spans="1:5" x14ac:dyDescent="0.25">
      <c r="A3375" t="s">
        <v>307</v>
      </c>
      <c r="B3375" t="s">
        <v>70</v>
      </c>
      <c r="C3375" t="s">
        <v>13</v>
      </c>
      <c r="D3375">
        <v>150</v>
      </c>
      <c r="E3375">
        <v>166</v>
      </c>
    </row>
    <row r="3376" spans="1:5" x14ac:dyDescent="0.25">
      <c r="A3376" t="s">
        <v>307</v>
      </c>
      <c r="B3376" t="s">
        <v>70</v>
      </c>
      <c r="C3376" t="s">
        <v>14</v>
      </c>
      <c r="D3376">
        <v>132</v>
      </c>
      <c r="E3376">
        <v>141</v>
      </c>
    </row>
    <row r="3377" spans="1:5" x14ac:dyDescent="0.25">
      <c r="A3377" t="s">
        <v>307</v>
      </c>
      <c r="B3377" t="s">
        <v>70</v>
      </c>
      <c r="C3377" t="s">
        <v>15</v>
      </c>
      <c r="D3377">
        <v>110</v>
      </c>
      <c r="E3377">
        <v>115</v>
      </c>
    </row>
    <row r="3378" spans="1:5" x14ac:dyDescent="0.25">
      <c r="A3378" t="s">
        <v>307</v>
      </c>
      <c r="B3378" t="s">
        <v>70</v>
      </c>
      <c r="C3378" t="s">
        <v>16</v>
      </c>
      <c r="D3378">
        <v>89</v>
      </c>
      <c r="E3378">
        <v>91</v>
      </c>
    </row>
    <row r="3379" spans="1:5" x14ac:dyDescent="0.25">
      <c r="A3379" t="s">
        <v>307</v>
      </c>
      <c r="B3379" t="s">
        <v>70</v>
      </c>
      <c r="C3379" t="s">
        <v>17</v>
      </c>
      <c r="D3379">
        <v>66</v>
      </c>
      <c r="E3379">
        <v>69</v>
      </c>
    </row>
    <row r="3380" spans="1:5" x14ac:dyDescent="0.25">
      <c r="A3380" t="s">
        <v>307</v>
      </c>
      <c r="B3380" t="s">
        <v>70</v>
      </c>
      <c r="C3380" t="s">
        <v>18</v>
      </c>
      <c r="D3380">
        <v>46</v>
      </c>
      <c r="E3380">
        <v>49</v>
      </c>
    </row>
    <row r="3381" spans="1:5" x14ac:dyDescent="0.25">
      <c r="A3381" t="s">
        <v>307</v>
      </c>
      <c r="B3381" t="s">
        <v>70</v>
      </c>
      <c r="C3381" t="s">
        <v>19</v>
      </c>
      <c r="D3381">
        <v>30</v>
      </c>
      <c r="E3381">
        <v>32</v>
      </c>
    </row>
    <row r="3382" spans="1:5" x14ac:dyDescent="0.25">
      <c r="A3382" t="s">
        <v>307</v>
      </c>
      <c r="B3382" t="s">
        <v>70</v>
      </c>
      <c r="C3382" t="s">
        <v>20</v>
      </c>
      <c r="D3382">
        <v>18</v>
      </c>
      <c r="E3382">
        <v>20</v>
      </c>
    </row>
    <row r="3383" spans="1:5" x14ac:dyDescent="0.25">
      <c r="A3383" t="s">
        <v>307</v>
      </c>
      <c r="B3383" t="s">
        <v>70</v>
      </c>
      <c r="C3383" t="s">
        <v>21</v>
      </c>
      <c r="D3383">
        <v>16</v>
      </c>
      <c r="E3383">
        <v>18</v>
      </c>
    </row>
    <row r="3384" spans="1:5" x14ac:dyDescent="0.25">
      <c r="A3384" t="s">
        <v>307</v>
      </c>
      <c r="B3384" t="s">
        <v>71</v>
      </c>
      <c r="C3384" t="s">
        <v>300</v>
      </c>
      <c r="D3384">
        <v>450</v>
      </c>
      <c r="E3384">
        <v>428</v>
      </c>
    </row>
    <row r="3385" spans="1:5" x14ac:dyDescent="0.25">
      <c r="A3385" t="s">
        <v>307</v>
      </c>
      <c r="B3385" t="s">
        <v>71</v>
      </c>
      <c r="C3385" t="s">
        <v>4</v>
      </c>
      <c r="D3385">
        <v>1779</v>
      </c>
      <c r="E3385">
        <v>1688</v>
      </c>
    </row>
    <row r="3386" spans="1:5" x14ac:dyDescent="0.25">
      <c r="A3386" t="s">
        <v>307</v>
      </c>
      <c r="B3386" t="s">
        <v>71</v>
      </c>
      <c r="C3386" t="s">
        <v>5</v>
      </c>
      <c r="D3386">
        <v>2195</v>
      </c>
      <c r="E3386">
        <v>2112</v>
      </c>
    </row>
    <row r="3387" spans="1:5" x14ac:dyDescent="0.25">
      <c r="A3387" t="s">
        <v>307</v>
      </c>
      <c r="B3387" t="s">
        <v>71</v>
      </c>
      <c r="C3387" t="s">
        <v>6</v>
      </c>
      <c r="D3387">
        <v>2116</v>
      </c>
      <c r="E3387">
        <v>2050</v>
      </c>
    </row>
    <row r="3388" spans="1:5" x14ac:dyDescent="0.25">
      <c r="A3388" t="s">
        <v>307</v>
      </c>
      <c r="B3388" t="s">
        <v>71</v>
      </c>
      <c r="C3388" t="s">
        <v>7</v>
      </c>
      <c r="D3388">
        <v>2003</v>
      </c>
      <c r="E3388">
        <v>1948</v>
      </c>
    </row>
    <row r="3389" spans="1:5" x14ac:dyDescent="0.25">
      <c r="A3389" t="s">
        <v>307</v>
      </c>
      <c r="B3389" t="s">
        <v>71</v>
      </c>
      <c r="C3389" t="s">
        <v>8</v>
      </c>
      <c r="D3389">
        <v>1779</v>
      </c>
      <c r="E3389">
        <v>1782</v>
      </c>
    </row>
    <row r="3390" spans="1:5" x14ac:dyDescent="0.25">
      <c r="A3390" t="s">
        <v>307</v>
      </c>
      <c r="B3390" t="s">
        <v>71</v>
      </c>
      <c r="C3390" t="s">
        <v>9</v>
      </c>
      <c r="D3390">
        <v>1615</v>
      </c>
      <c r="E3390">
        <v>1649</v>
      </c>
    </row>
    <row r="3391" spans="1:5" x14ac:dyDescent="0.25">
      <c r="A3391" t="s">
        <v>307</v>
      </c>
      <c r="B3391" t="s">
        <v>71</v>
      </c>
      <c r="C3391" t="s">
        <v>10</v>
      </c>
      <c r="D3391">
        <v>1464</v>
      </c>
      <c r="E3391">
        <v>1545</v>
      </c>
    </row>
    <row r="3392" spans="1:5" x14ac:dyDescent="0.25">
      <c r="A3392" t="s">
        <v>307</v>
      </c>
      <c r="B3392" t="s">
        <v>71</v>
      </c>
      <c r="C3392" t="s">
        <v>11</v>
      </c>
      <c r="D3392">
        <v>1249</v>
      </c>
      <c r="E3392">
        <v>1366</v>
      </c>
    </row>
    <row r="3393" spans="1:5" x14ac:dyDescent="0.25">
      <c r="A3393" t="s">
        <v>307</v>
      </c>
      <c r="B3393" t="s">
        <v>71</v>
      </c>
      <c r="C3393" t="s">
        <v>12</v>
      </c>
      <c r="D3393">
        <v>1049</v>
      </c>
      <c r="E3393">
        <v>1177</v>
      </c>
    </row>
    <row r="3394" spans="1:5" x14ac:dyDescent="0.25">
      <c r="A3394" t="s">
        <v>307</v>
      </c>
      <c r="B3394" t="s">
        <v>71</v>
      </c>
      <c r="C3394" t="s">
        <v>13</v>
      </c>
      <c r="D3394">
        <v>906</v>
      </c>
      <c r="E3394">
        <v>1002</v>
      </c>
    </row>
    <row r="3395" spans="1:5" x14ac:dyDescent="0.25">
      <c r="A3395" t="s">
        <v>307</v>
      </c>
      <c r="B3395" t="s">
        <v>71</v>
      </c>
      <c r="C3395" t="s">
        <v>14</v>
      </c>
      <c r="D3395">
        <v>796</v>
      </c>
      <c r="E3395">
        <v>849</v>
      </c>
    </row>
    <row r="3396" spans="1:5" x14ac:dyDescent="0.25">
      <c r="A3396" t="s">
        <v>307</v>
      </c>
      <c r="B3396" t="s">
        <v>71</v>
      </c>
      <c r="C3396" t="s">
        <v>15</v>
      </c>
      <c r="D3396">
        <v>664</v>
      </c>
      <c r="E3396">
        <v>696</v>
      </c>
    </row>
    <row r="3397" spans="1:5" x14ac:dyDescent="0.25">
      <c r="A3397" t="s">
        <v>307</v>
      </c>
      <c r="B3397" t="s">
        <v>71</v>
      </c>
      <c r="C3397" t="s">
        <v>16</v>
      </c>
      <c r="D3397">
        <v>537</v>
      </c>
      <c r="E3397">
        <v>553</v>
      </c>
    </row>
    <row r="3398" spans="1:5" x14ac:dyDescent="0.25">
      <c r="A3398" t="s">
        <v>307</v>
      </c>
      <c r="B3398" t="s">
        <v>71</v>
      </c>
      <c r="C3398" t="s">
        <v>17</v>
      </c>
      <c r="D3398">
        <v>403</v>
      </c>
      <c r="E3398">
        <v>418</v>
      </c>
    </row>
    <row r="3399" spans="1:5" x14ac:dyDescent="0.25">
      <c r="A3399" t="s">
        <v>307</v>
      </c>
      <c r="B3399" t="s">
        <v>71</v>
      </c>
      <c r="C3399" t="s">
        <v>18</v>
      </c>
      <c r="D3399">
        <v>282</v>
      </c>
      <c r="E3399">
        <v>296</v>
      </c>
    </row>
    <row r="3400" spans="1:5" x14ac:dyDescent="0.25">
      <c r="A3400" t="s">
        <v>307</v>
      </c>
      <c r="B3400" t="s">
        <v>71</v>
      </c>
      <c r="C3400" t="s">
        <v>19</v>
      </c>
      <c r="D3400">
        <v>181</v>
      </c>
      <c r="E3400">
        <v>197</v>
      </c>
    </row>
    <row r="3401" spans="1:5" x14ac:dyDescent="0.25">
      <c r="A3401" t="s">
        <v>307</v>
      </c>
      <c r="B3401" t="s">
        <v>71</v>
      </c>
      <c r="C3401" t="s">
        <v>20</v>
      </c>
      <c r="D3401">
        <v>110</v>
      </c>
      <c r="E3401">
        <v>124</v>
      </c>
    </row>
    <row r="3402" spans="1:5" x14ac:dyDescent="0.25">
      <c r="A3402" t="s">
        <v>307</v>
      </c>
      <c r="B3402" t="s">
        <v>71</v>
      </c>
      <c r="C3402" t="s">
        <v>21</v>
      </c>
      <c r="D3402">
        <v>97</v>
      </c>
      <c r="E3402">
        <v>111</v>
      </c>
    </row>
    <row r="3403" spans="1:5" x14ac:dyDescent="0.25">
      <c r="A3403" t="s">
        <v>307</v>
      </c>
      <c r="B3403" t="s">
        <v>72</v>
      </c>
      <c r="C3403" t="s">
        <v>300</v>
      </c>
      <c r="D3403">
        <v>50</v>
      </c>
      <c r="E3403">
        <v>48</v>
      </c>
    </row>
    <row r="3404" spans="1:5" x14ac:dyDescent="0.25">
      <c r="A3404" t="s">
        <v>307</v>
      </c>
      <c r="B3404" t="s">
        <v>72</v>
      </c>
      <c r="C3404" t="s">
        <v>4</v>
      </c>
      <c r="D3404">
        <v>200</v>
      </c>
      <c r="E3404">
        <v>190</v>
      </c>
    </row>
    <row r="3405" spans="1:5" x14ac:dyDescent="0.25">
      <c r="A3405" t="s">
        <v>307</v>
      </c>
      <c r="B3405" t="s">
        <v>72</v>
      </c>
      <c r="C3405" t="s">
        <v>5</v>
      </c>
      <c r="D3405">
        <v>247</v>
      </c>
      <c r="E3405">
        <v>238</v>
      </c>
    </row>
    <row r="3406" spans="1:5" x14ac:dyDescent="0.25">
      <c r="A3406" t="s">
        <v>307</v>
      </c>
      <c r="B3406" t="s">
        <v>72</v>
      </c>
      <c r="C3406" t="s">
        <v>6</v>
      </c>
      <c r="D3406">
        <v>238</v>
      </c>
      <c r="E3406">
        <v>231</v>
      </c>
    </row>
    <row r="3407" spans="1:5" x14ac:dyDescent="0.25">
      <c r="A3407" t="s">
        <v>307</v>
      </c>
      <c r="B3407" t="s">
        <v>72</v>
      </c>
      <c r="C3407" t="s">
        <v>7</v>
      </c>
      <c r="D3407">
        <v>225</v>
      </c>
      <c r="E3407">
        <v>219</v>
      </c>
    </row>
    <row r="3408" spans="1:5" x14ac:dyDescent="0.25">
      <c r="A3408" t="s">
        <v>307</v>
      </c>
      <c r="B3408" t="s">
        <v>72</v>
      </c>
      <c r="C3408" t="s">
        <v>8</v>
      </c>
      <c r="D3408">
        <v>200</v>
      </c>
      <c r="E3408">
        <v>200</v>
      </c>
    </row>
    <row r="3409" spans="1:5" x14ac:dyDescent="0.25">
      <c r="A3409" t="s">
        <v>307</v>
      </c>
      <c r="B3409" t="s">
        <v>72</v>
      </c>
      <c r="C3409" t="s">
        <v>9</v>
      </c>
      <c r="D3409">
        <v>182</v>
      </c>
      <c r="E3409">
        <v>186</v>
      </c>
    </row>
    <row r="3410" spans="1:5" x14ac:dyDescent="0.25">
      <c r="A3410" t="s">
        <v>307</v>
      </c>
      <c r="B3410" t="s">
        <v>72</v>
      </c>
      <c r="C3410" t="s">
        <v>10</v>
      </c>
      <c r="D3410">
        <v>176</v>
      </c>
      <c r="E3410">
        <v>180</v>
      </c>
    </row>
    <row r="3411" spans="1:5" x14ac:dyDescent="0.25">
      <c r="A3411" t="s">
        <v>307</v>
      </c>
      <c r="B3411" t="s">
        <v>72</v>
      </c>
      <c r="C3411" t="s">
        <v>11</v>
      </c>
      <c r="D3411">
        <v>140</v>
      </c>
      <c r="E3411">
        <v>154</v>
      </c>
    </row>
    <row r="3412" spans="1:5" x14ac:dyDescent="0.25">
      <c r="A3412" t="s">
        <v>307</v>
      </c>
      <c r="B3412" t="s">
        <v>72</v>
      </c>
      <c r="C3412" t="s">
        <v>12</v>
      </c>
      <c r="D3412">
        <v>118</v>
      </c>
      <c r="E3412">
        <v>132</v>
      </c>
    </row>
    <row r="3413" spans="1:5" x14ac:dyDescent="0.25">
      <c r="A3413" t="s">
        <v>307</v>
      </c>
      <c r="B3413" t="s">
        <v>72</v>
      </c>
      <c r="C3413" t="s">
        <v>13</v>
      </c>
      <c r="D3413">
        <v>102</v>
      </c>
      <c r="E3413">
        <v>113</v>
      </c>
    </row>
    <row r="3414" spans="1:5" x14ac:dyDescent="0.25">
      <c r="A3414" t="s">
        <v>307</v>
      </c>
      <c r="B3414" t="s">
        <v>72</v>
      </c>
      <c r="C3414" t="s">
        <v>14</v>
      </c>
      <c r="D3414">
        <v>89</v>
      </c>
      <c r="E3414">
        <v>95</v>
      </c>
    </row>
    <row r="3415" spans="1:5" x14ac:dyDescent="0.25">
      <c r="A3415" t="s">
        <v>307</v>
      </c>
      <c r="B3415" t="s">
        <v>72</v>
      </c>
      <c r="C3415" t="s">
        <v>15</v>
      </c>
      <c r="D3415">
        <v>74</v>
      </c>
      <c r="E3415">
        <v>78</v>
      </c>
    </row>
    <row r="3416" spans="1:5" x14ac:dyDescent="0.25">
      <c r="A3416" t="s">
        <v>307</v>
      </c>
      <c r="B3416" t="s">
        <v>72</v>
      </c>
      <c r="C3416" t="s">
        <v>16</v>
      </c>
      <c r="D3416">
        <v>60</v>
      </c>
      <c r="E3416">
        <v>62</v>
      </c>
    </row>
    <row r="3417" spans="1:5" x14ac:dyDescent="0.25">
      <c r="A3417" t="s">
        <v>307</v>
      </c>
      <c r="B3417" t="s">
        <v>72</v>
      </c>
      <c r="C3417" t="s">
        <v>17</v>
      </c>
      <c r="D3417">
        <v>45</v>
      </c>
      <c r="E3417">
        <v>47</v>
      </c>
    </row>
    <row r="3418" spans="1:5" x14ac:dyDescent="0.25">
      <c r="A3418" t="s">
        <v>307</v>
      </c>
      <c r="B3418" t="s">
        <v>72</v>
      </c>
      <c r="C3418" t="s">
        <v>18</v>
      </c>
      <c r="D3418">
        <v>31</v>
      </c>
      <c r="E3418">
        <v>33</v>
      </c>
    </row>
    <row r="3419" spans="1:5" x14ac:dyDescent="0.25">
      <c r="A3419" t="s">
        <v>307</v>
      </c>
      <c r="B3419" t="s">
        <v>72</v>
      </c>
      <c r="C3419" t="s">
        <v>19</v>
      </c>
      <c r="D3419">
        <v>20</v>
      </c>
      <c r="E3419">
        <v>22</v>
      </c>
    </row>
    <row r="3420" spans="1:5" x14ac:dyDescent="0.25">
      <c r="A3420" t="s">
        <v>307</v>
      </c>
      <c r="B3420" t="s">
        <v>72</v>
      </c>
      <c r="C3420" t="s">
        <v>20</v>
      </c>
      <c r="D3420">
        <v>12</v>
      </c>
      <c r="E3420">
        <v>14</v>
      </c>
    </row>
    <row r="3421" spans="1:5" x14ac:dyDescent="0.25">
      <c r="A3421" t="s">
        <v>307</v>
      </c>
      <c r="B3421" t="s">
        <v>72</v>
      </c>
      <c r="C3421" t="s">
        <v>21</v>
      </c>
      <c r="D3421">
        <v>10</v>
      </c>
      <c r="E3421">
        <v>12</v>
      </c>
    </row>
    <row r="3422" spans="1:5" x14ac:dyDescent="0.25">
      <c r="A3422" t="s">
        <v>307</v>
      </c>
      <c r="B3422" t="s">
        <v>73</v>
      </c>
      <c r="C3422" t="s">
        <v>300</v>
      </c>
      <c r="D3422">
        <v>807</v>
      </c>
      <c r="E3422">
        <v>767</v>
      </c>
    </row>
    <row r="3423" spans="1:5" x14ac:dyDescent="0.25">
      <c r="A3423" t="s">
        <v>307</v>
      </c>
      <c r="B3423" t="s">
        <v>73</v>
      </c>
      <c r="C3423" t="s">
        <v>4</v>
      </c>
      <c r="D3423">
        <v>3186</v>
      </c>
      <c r="E3423">
        <v>3024</v>
      </c>
    </row>
    <row r="3424" spans="1:5" x14ac:dyDescent="0.25">
      <c r="A3424" t="s">
        <v>307</v>
      </c>
      <c r="B3424" t="s">
        <v>73</v>
      </c>
      <c r="C3424" t="s">
        <v>5</v>
      </c>
      <c r="D3424">
        <v>3932</v>
      </c>
      <c r="E3424">
        <v>3783</v>
      </c>
    </row>
    <row r="3425" spans="1:5" x14ac:dyDescent="0.25">
      <c r="A3425" t="s">
        <v>307</v>
      </c>
      <c r="B3425" t="s">
        <v>73</v>
      </c>
      <c r="C3425" t="s">
        <v>6</v>
      </c>
      <c r="D3425">
        <v>3790</v>
      </c>
      <c r="E3425">
        <v>3671</v>
      </c>
    </row>
    <row r="3426" spans="1:5" x14ac:dyDescent="0.25">
      <c r="A3426" t="s">
        <v>307</v>
      </c>
      <c r="B3426" t="s">
        <v>73</v>
      </c>
      <c r="C3426" t="s">
        <v>7</v>
      </c>
      <c r="D3426">
        <v>3587</v>
      </c>
      <c r="E3426">
        <v>3490</v>
      </c>
    </row>
    <row r="3427" spans="1:5" x14ac:dyDescent="0.25">
      <c r="A3427" t="s">
        <v>307</v>
      </c>
      <c r="B3427" t="s">
        <v>73</v>
      </c>
      <c r="C3427" t="s">
        <v>8</v>
      </c>
      <c r="D3427">
        <v>3186</v>
      </c>
      <c r="E3427">
        <v>3192</v>
      </c>
    </row>
    <row r="3428" spans="1:5" x14ac:dyDescent="0.25">
      <c r="A3428" t="s">
        <v>307</v>
      </c>
      <c r="B3428" t="s">
        <v>73</v>
      </c>
      <c r="C3428" t="s">
        <v>9</v>
      </c>
      <c r="D3428">
        <v>2893</v>
      </c>
      <c r="E3428">
        <v>2954</v>
      </c>
    </row>
    <row r="3429" spans="1:5" x14ac:dyDescent="0.25">
      <c r="A3429" t="s">
        <v>307</v>
      </c>
      <c r="B3429" t="s">
        <v>73</v>
      </c>
      <c r="C3429" t="s">
        <v>10</v>
      </c>
      <c r="D3429">
        <v>2616</v>
      </c>
      <c r="E3429">
        <v>2758</v>
      </c>
    </row>
    <row r="3430" spans="1:5" x14ac:dyDescent="0.25">
      <c r="A3430" t="s">
        <v>307</v>
      </c>
      <c r="B3430" t="s">
        <v>73</v>
      </c>
      <c r="C3430" t="s">
        <v>11</v>
      </c>
      <c r="D3430">
        <v>2237</v>
      </c>
      <c r="E3430">
        <v>2447</v>
      </c>
    </row>
    <row r="3431" spans="1:5" x14ac:dyDescent="0.25">
      <c r="A3431" t="s">
        <v>307</v>
      </c>
      <c r="B3431" t="s">
        <v>73</v>
      </c>
      <c r="C3431" t="s">
        <v>12</v>
      </c>
      <c r="D3431">
        <v>1878</v>
      </c>
      <c r="E3431">
        <v>2108</v>
      </c>
    </row>
    <row r="3432" spans="1:5" x14ac:dyDescent="0.25">
      <c r="A3432" t="s">
        <v>307</v>
      </c>
      <c r="B3432" t="s">
        <v>73</v>
      </c>
      <c r="C3432" t="s">
        <v>13</v>
      </c>
      <c r="D3432">
        <v>1623</v>
      </c>
      <c r="E3432">
        <v>1796</v>
      </c>
    </row>
    <row r="3433" spans="1:5" x14ac:dyDescent="0.25">
      <c r="A3433" t="s">
        <v>307</v>
      </c>
      <c r="B3433" t="s">
        <v>73</v>
      </c>
      <c r="C3433" t="s">
        <v>14</v>
      </c>
      <c r="D3433">
        <v>1425</v>
      </c>
      <c r="E3433">
        <v>1521</v>
      </c>
    </row>
    <row r="3434" spans="1:5" x14ac:dyDescent="0.25">
      <c r="A3434" t="s">
        <v>307</v>
      </c>
      <c r="B3434" t="s">
        <v>73</v>
      </c>
      <c r="C3434" t="s">
        <v>15</v>
      </c>
      <c r="D3434">
        <v>1189</v>
      </c>
      <c r="E3434">
        <v>1247</v>
      </c>
    </row>
    <row r="3435" spans="1:5" x14ac:dyDescent="0.25">
      <c r="A3435" t="s">
        <v>307</v>
      </c>
      <c r="B3435" t="s">
        <v>73</v>
      </c>
      <c r="C3435" t="s">
        <v>16</v>
      </c>
      <c r="D3435">
        <v>963</v>
      </c>
      <c r="E3435">
        <v>991</v>
      </c>
    </row>
    <row r="3436" spans="1:5" x14ac:dyDescent="0.25">
      <c r="A3436" t="s">
        <v>307</v>
      </c>
      <c r="B3436" t="s">
        <v>73</v>
      </c>
      <c r="C3436" t="s">
        <v>17</v>
      </c>
      <c r="D3436">
        <v>722</v>
      </c>
      <c r="E3436">
        <v>749</v>
      </c>
    </row>
    <row r="3437" spans="1:5" x14ac:dyDescent="0.25">
      <c r="A3437" t="s">
        <v>307</v>
      </c>
      <c r="B3437" t="s">
        <v>73</v>
      </c>
      <c r="C3437" t="s">
        <v>18</v>
      </c>
      <c r="D3437">
        <v>505</v>
      </c>
      <c r="E3437">
        <v>530</v>
      </c>
    </row>
    <row r="3438" spans="1:5" x14ac:dyDescent="0.25">
      <c r="A3438" t="s">
        <v>307</v>
      </c>
      <c r="B3438" t="s">
        <v>73</v>
      </c>
      <c r="C3438" t="s">
        <v>19</v>
      </c>
      <c r="D3438">
        <v>325</v>
      </c>
      <c r="E3438">
        <v>353</v>
      </c>
    </row>
    <row r="3439" spans="1:5" x14ac:dyDescent="0.25">
      <c r="A3439" t="s">
        <v>307</v>
      </c>
      <c r="B3439" t="s">
        <v>73</v>
      </c>
      <c r="C3439" t="s">
        <v>20</v>
      </c>
      <c r="D3439">
        <v>198</v>
      </c>
      <c r="E3439">
        <v>223</v>
      </c>
    </row>
    <row r="3440" spans="1:5" x14ac:dyDescent="0.25">
      <c r="A3440" t="s">
        <v>307</v>
      </c>
      <c r="B3440" t="s">
        <v>73</v>
      </c>
      <c r="C3440" t="s">
        <v>21</v>
      </c>
      <c r="D3440">
        <v>174</v>
      </c>
      <c r="E3440">
        <v>200</v>
      </c>
    </row>
    <row r="3441" spans="1:5" x14ac:dyDescent="0.25">
      <c r="A3441" t="s">
        <v>307</v>
      </c>
      <c r="B3441" t="s">
        <v>74</v>
      </c>
      <c r="C3441" t="s">
        <v>300</v>
      </c>
      <c r="D3441">
        <v>303</v>
      </c>
      <c r="E3441">
        <v>288</v>
      </c>
    </row>
    <row r="3442" spans="1:5" x14ac:dyDescent="0.25">
      <c r="A3442" t="s">
        <v>307</v>
      </c>
      <c r="B3442" t="s">
        <v>74</v>
      </c>
      <c r="C3442" t="s">
        <v>4</v>
      </c>
      <c r="D3442">
        <v>1198</v>
      </c>
      <c r="E3442">
        <v>1137</v>
      </c>
    </row>
    <row r="3443" spans="1:5" x14ac:dyDescent="0.25">
      <c r="A3443" t="s">
        <v>307</v>
      </c>
      <c r="B3443" t="s">
        <v>74</v>
      </c>
      <c r="C3443" t="s">
        <v>5</v>
      </c>
      <c r="D3443">
        <v>1478</v>
      </c>
      <c r="E3443">
        <v>1422</v>
      </c>
    </row>
    <row r="3444" spans="1:5" x14ac:dyDescent="0.25">
      <c r="A3444" t="s">
        <v>307</v>
      </c>
      <c r="B3444" t="s">
        <v>74</v>
      </c>
      <c r="C3444" t="s">
        <v>6</v>
      </c>
      <c r="D3444">
        <v>1425</v>
      </c>
      <c r="E3444">
        <v>1380</v>
      </c>
    </row>
    <row r="3445" spans="1:5" x14ac:dyDescent="0.25">
      <c r="A3445" t="s">
        <v>307</v>
      </c>
      <c r="B3445" t="s">
        <v>74</v>
      </c>
      <c r="C3445" t="s">
        <v>7</v>
      </c>
      <c r="D3445">
        <v>1349</v>
      </c>
      <c r="E3445">
        <v>1312</v>
      </c>
    </row>
    <row r="3446" spans="1:5" x14ac:dyDescent="0.25">
      <c r="A3446" t="s">
        <v>307</v>
      </c>
      <c r="B3446" t="s">
        <v>74</v>
      </c>
      <c r="C3446" t="s">
        <v>8</v>
      </c>
      <c r="D3446">
        <v>1198</v>
      </c>
      <c r="E3446">
        <v>1200</v>
      </c>
    </row>
    <row r="3447" spans="1:5" x14ac:dyDescent="0.25">
      <c r="A3447" t="s">
        <v>307</v>
      </c>
      <c r="B3447" t="s">
        <v>74</v>
      </c>
      <c r="C3447" t="s">
        <v>9</v>
      </c>
      <c r="D3447">
        <v>1088</v>
      </c>
      <c r="E3447">
        <v>1111</v>
      </c>
    </row>
    <row r="3448" spans="1:5" x14ac:dyDescent="0.25">
      <c r="A3448" t="s">
        <v>307</v>
      </c>
      <c r="B3448" t="s">
        <v>74</v>
      </c>
      <c r="C3448" t="s">
        <v>10</v>
      </c>
      <c r="D3448">
        <v>989</v>
      </c>
      <c r="E3448">
        <v>1043</v>
      </c>
    </row>
    <row r="3449" spans="1:5" x14ac:dyDescent="0.25">
      <c r="A3449" t="s">
        <v>307</v>
      </c>
      <c r="B3449" t="s">
        <v>74</v>
      </c>
      <c r="C3449" t="s">
        <v>11</v>
      </c>
      <c r="D3449">
        <v>841</v>
      </c>
      <c r="E3449">
        <v>920</v>
      </c>
    </row>
    <row r="3450" spans="1:5" x14ac:dyDescent="0.25">
      <c r="A3450" t="s">
        <v>307</v>
      </c>
      <c r="B3450" t="s">
        <v>74</v>
      </c>
      <c r="C3450" t="s">
        <v>12</v>
      </c>
      <c r="D3450">
        <v>706</v>
      </c>
      <c r="E3450">
        <v>792</v>
      </c>
    </row>
    <row r="3451" spans="1:5" x14ac:dyDescent="0.25">
      <c r="A3451" t="s">
        <v>307</v>
      </c>
      <c r="B3451" t="s">
        <v>74</v>
      </c>
      <c r="C3451" t="s">
        <v>13</v>
      </c>
      <c r="D3451">
        <v>610</v>
      </c>
      <c r="E3451">
        <v>675</v>
      </c>
    </row>
    <row r="3452" spans="1:5" x14ac:dyDescent="0.25">
      <c r="A3452" t="s">
        <v>307</v>
      </c>
      <c r="B3452" t="s">
        <v>74</v>
      </c>
      <c r="C3452" t="s">
        <v>14</v>
      </c>
      <c r="D3452">
        <v>536</v>
      </c>
      <c r="E3452">
        <v>572</v>
      </c>
    </row>
    <row r="3453" spans="1:5" x14ac:dyDescent="0.25">
      <c r="A3453" t="s">
        <v>307</v>
      </c>
      <c r="B3453" t="s">
        <v>74</v>
      </c>
      <c r="C3453" t="s">
        <v>15</v>
      </c>
      <c r="D3453">
        <v>447</v>
      </c>
      <c r="E3453">
        <v>469</v>
      </c>
    </row>
    <row r="3454" spans="1:5" x14ac:dyDescent="0.25">
      <c r="A3454" t="s">
        <v>307</v>
      </c>
      <c r="B3454" t="s">
        <v>74</v>
      </c>
      <c r="C3454" t="s">
        <v>16</v>
      </c>
      <c r="D3454">
        <v>362</v>
      </c>
      <c r="E3454">
        <v>372</v>
      </c>
    </row>
    <row r="3455" spans="1:5" x14ac:dyDescent="0.25">
      <c r="A3455" t="s">
        <v>307</v>
      </c>
      <c r="B3455" t="s">
        <v>74</v>
      </c>
      <c r="C3455" t="s">
        <v>17</v>
      </c>
      <c r="D3455">
        <v>271</v>
      </c>
      <c r="E3455">
        <v>281</v>
      </c>
    </row>
    <row r="3456" spans="1:5" x14ac:dyDescent="0.25">
      <c r="A3456" t="s">
        <v>307</v>
      </c>
      <c r="B3456" t="s">
        <v>74</v>
      </c>
      <c r="C3456" t="s">
        <v>18</v>
      </c>
      <c r="D3456">
        <v>189</v>
      </c>
      <c r="E3456">
        <v>199</v>
      </c>
    </row>
    <row r="3457" spans="1:5" x14ac:dyDescent="0.25">
      <c r="A3457" t="s">
        <v>307</v>
      </c>
      <c r="B3457" t="s">
        <v>74</v>
      </c>
      <c r="C3457" t="s">
        <v>19</v>
      </c>
      <c r="D3457">
        <v>122</v>
      </c>
      <c r="E3457">
        <v>133</v>
      </c>
    </row>
    <row r="3458" spans="1:5" x14ac:dyDescent="0.25">
      <c r="A3458" t="s">
        <v>307</v>
      </c>
      <c r="B3458" t="s">
        <v>74</v>
      </c>
      <c r="C3458" t="s">
        <v>20</v>
      </c>
      <c r="D3458">
        <v>74</v>
      </c>
      <c r="E3458">
        <v>84</v>
      </c>
    </row>
    <row r="3459" spans="1:5" x14ac:dyDescent="0.25">
      <c r="A3459" t="s">
        <v>307</v>
      </c>
      <c r="B3459" t="s">
        <v>74</v>
      </c>
      <c r="C3459" t="s">
        <v>21</v>
      </c>
      <c r="D3459">
        <v>65</v>
      </c>
      <c r="E3459">
        <v>75</v>
      </c>
    </row>
    <row r="3460" spans="1:5" x14ac:dyDescent="0.25">
      <c r="A3460" t="s">
        <v>307</v>
      </c>
      <c r="B3460" t="s">
        <v>75</v>
      </c>
      <c r="C3460" t="s">
        <v>300</v>
      </c>
      <c r="D3460">
        <v>1344</v>
      </c>
      <c r="E3460">
        <v>1279</v>
      </c>
    </row>
    <row r="3461" spans="1:5" x14ac:dyDescent="0.25">
      <c r="A3461" t="s">
        <v>307</v>
      </c>
      <c r="B3461" t="s">
        <v>75</v>
      </c>
      <c r="C3461" t="s">
        <v>4</v>
      </c>
      <c r="D3461">
        <v>5309</v>
      </c>
      <c r="E3461">
        <v>5039</v>
      </c>
    </row>
    <row r="3462" spans="1:5" x14ac:dyDescent="0.25">
      <c r="A3462" t="s">
        <v>307</v>
      </c>
      <c r="B3462" t="s">
        <v>75</v>
      </c>
      <c r="C3462" t="s">
        <v>5</v>
      </c>
      <c r="D3462">
        <v>6551</v>
      </c>
      <c r="E3462">
        <v>6303</v>
      </c>
    </row>
    <row r="3463" spans="1:5" x14ac:dyDescent="0.25">
      <c r="A3463" t="s">
        <v>307</v>
      </c>
      <c r="B3463" t="s">
        <v>75</v>
      </c>
      <c r="C3463" t="s">
        <v>6</v>
      </c>
      <c r="D3463">
        <v>6315</v>
      </c>
      <c r="E3463">
        <v>6117</v>
      </c>
    </row>
    <row r="3464" spans="1:5" x14ac:dyDescent="0.25">
      <c r="A3464" t="s">
        <v>307</v>
      </c>
      <c r="B3464" t="s">
        <v>75</v>
      </c>
      <c r="C3464" t="s">
        <v>7</v>
      </c>
      <c r="D3464">
        <v>5977</v>
      </c>
      <c r="E3464">
        <v>5815</v>
      </c>
    </row>
    <row r="3465" spans="1:5" x14ac:dyDescent="0.25">
      <c r="A3465" t="s">
        <v>307</v>
      </c>
      <c r="B3465" t="s">
        <v>75</v>
      </c>
      <c r="C3465" t="s">
        <v>8</v>
      </c>
      <c r="D3465">
        <v>5309</v>
      </c>
      <c r="E3465">
        <v>5318</v>
      </c>
    </row>
    <row r="3466" spans="1:5" x14ac:dyDescent="0.25">
      <c r="A3466" t="s">
        <v>307</v>
      </c>
      <c r="B3466" t="s">
        <v>75</v>
      </c>
      <c r="C3466" t="s">
        <v>9</v>
      </c>
      <c r="D3466">
        <v>4821</v>
      </c>
      <c r="E3466">
        <v>4923</v>
      </c>
    </row>
    <row r="3467" spans="1:5" x14ac:dyDescent="0.25">
      <c r="A3467" t="s">
        <v>307</v>
      </c>
      <c r="B3467" t="s">
        <v>75</v>
      </c>
      <c r="C3467" t="s">
        <v>10</v>
      </c>
      <c r="D3467">
        <v>4351</v>
      </c>
      <c r="E3467">
        <v>4592</v>
      </c>
    </row>
    <row r="3468" spans="1:5" x14ac:dyDescent="0.25">
      <c r="A3468" t="s">
        <v>307</v>
      </c>
      <c r="B3468" t="s">
        <v>75</v>
      </c>
      <c r="C3468" t="s">
        <v>11</v>
      </c>
      <c r="D3468">
        <v>3728</v>
      </c>
      <c r="E3468">
        <v>4078</v>
      </c>
    </row>
    <row r="3469" spans="1:5" x14ac:dyDescent="0.25">
      <c r="A3469" t="s">
        <v>307</v>
      </c>
      <c r="B3469" t="s">
        <v>75</v>
      </c>
      <c r="C3469" t="s">
        <v>12</v>
      </c>
      <c r="D3469">
        <v>3130</v>
      </c>
      <c r="E3469">
        <v>3512</v>
      </c>
    </row>
    <row r="3470" spans="1:5" x14ac:dyDescent="0.25">
      <c r="A3470" t="s">
        <v>307</v>
      </c>
      <c r="B3470" t="s">
        <v>75</v>
      </c>
      <c r="C3470" t="s">
        <v>13</v>
      </c>
      <c r="D3470">
        <v>2705</v>
      </c>
      <c r="E3470">
        <v>2992</v>
      </c>
    </row>
    <row r="3471" spans="1:5" x14ac:dyDescent="0.25">
      <c r="A3471" t="s">
        <v>307</v>
      </c>
      <c r="B3471" t="s">
        <v>75</v>
      </c>
      <c r="C3471" t="s">
        <v>14</v>
      </c>
      <c r="D3471">
        <v>2375</v>
      </c>
      <c r="E3471">
        <v>2535</v>
      </c>
    </row>
    <row r="3472" spans="1:5" x14ac:dyDescent="0.25">
      <c r="A3472" t="s">
        <v>307</v>
      </c>
      <c r="B3472" t="s">
        <v>75</v>
      </c>
      <c r="C3472" t="s">
        <v>15</v>
      </c>
      <c r="D3472">
        <v>1982</v>
      </c>
      <c r="E3472">
        <v>2077</v>
      </c>
    </row>
    <row r="3473" spans="1:5" x14ac:dyDescent="0.25">
      <c r="A3473" t="s">
        <v>307</v>
      </c>
      <c r="B3473" t="s">
        <v>75</v>
      </c>
      <c r="C3473" t="s">
        <v>16</v>
      </c>
      <c r="D3473">
        <v>1604</v>
      </c>
      <c r="E3473">
        <v>1651</v>
      </c>
    </row>
    <row r="3474" spans="1:5" x14ac:dyDescent="0.25">
      <c r="A3474" t="s">
        <v>307</v>
      </c>
      <c r="B3474" t="s">
        <v>75</v>
      </c>
      <c r="C3474" t="s">
        <v>17</v>
      </c>
      <c r="D3474">
        <v>1203</v>
      </c>
      <c r="E3474">
        <v>1248</v>
      </c>
    </row>
    <row r="3475" spans="1:5" x14ac:dyDescent="0.25">
      <c r="A3475" t="s">
        <v>307</v>
      </c>
      <c r="B3475" t="s">
        <v>75</v>
      </c>
      <c r="C3475" t="s">
        <v>18</v>
      </c>
      <c r="D3475">
        <v>841</v>
      </c>
      <c r="E3475">
        <v>883</v>
      </c>
    </row>
    <row r="3476" spans="1:5" x14ac:dyDescent="0.25">
      <c r="A3476" t="s">
        <v>307</v>
      </c>
      <c r="B3476" t="s">
        <v>75</v>
      </c>
      <c r="C3476" t="s">
        <v>19</v>
      </c>
      <c r="D3476">
        <v>542</v>
      </c>
      <c r="E3476">
        <v>589</v>
      </c>
    </row>
    <row r="3477" spans="1:5" x14ac:dyDescent="0.25">
      <c r="A3477" t="s">
        <v>307</v>
      </c>
      <c r="B3477" t="s">
        <v>75</v>
      </c>
      <c r="C3477" t="s">
        <v>20</v>
      </c>
      <c r="D3477">
        <v>330</v>
      </c>
      <c r="E3477">
        <v>372</v>
      </c>
    </row>
    <row r="3478" spans="1:5" x14ac:dyDescent="0.25">
      <c r="A3478" t="s">
        <v>307</v>
      </c>
      <c r="B3478" t="s">
        <v>75</v>
      </c>
      <c r="C3478" t="s">
        <v>21</v>
      </c>
      <c r="D3478">
        <v>291</v>
      </c>
      <c r="E3478">
        <v>333</v>
      </c>
    </row>
    <row r="3479" spans="1:5" x14ac:dyDescent="0.25">
      <c r="A3479" t="s">
        <v>307</v>
      </c>
      <c r="B3479" t="s">
        <v>76</v>
      </c>
      <c r="C3479" t="s">
        <v>300</v>
      </c>
      <c r="D3479">
        <v>280</v>
      </c>
      <c r="E3479">
        <v>266</v>
      </c>
    </row>
    <row r="3480" spans="1:5" x14ac:dyDescent="0.25">
      <c r="A3480" t="s">
        <v>307</v>
      </c>
      <c r="B3480" t="s">
        <v>76</v>
      </c>
      <c r="C3480" t="s">
        <v>4</v>
      </c>
      <c r="D3480">
        <v>1105</v>
      </c>
      <c r="E3480">
        <v>1049</v>
      </c>
    </row>
    <row r="3481" spans="1:5" x14ac:dyDescent="0.25">
      <c r="A3481" t="s">
        <v>307</v>
      </c>
      <c r="B3481" t="s">
        <v>76</v>
      </c>
      <c r="C3481" t="s">
        <v>5</v>
      </c>
      <c r="D3481">
        <v>1364</v>
      </c>
      <c r="E3481">
        <v>1312</v>
      </c>
    </row>
    <row r="3482" spans="1:5" x14ac:dyDescent="0.25">
      <c r="A3482" t="s">
        <v>307</v>
      </c>
      <c r="B3482" t="s">
        <v>76</v>
      </c>
      <c r="C3482" t="s">
        <v>6</v>
      </c>
      <c r="D3482">
        <v>1314</v>
      </c>
      <c r="E3482">
        <v>1273</v>
      </c>
    </row>
    <row r="3483" spans="1:5" x14ac:dyDescent="0.25">
      <c r="A3483" t="s">
        <v>307</v>
      </c>
      <c r="B3483" t="s">
        <v>76</v>
      </c>
      <c r="C3483" t="s">
        <v>7</v>
      </c>
      <c r="D3483">
        <v>1244</v>
      </c>
      <c r="E3483">
        <v>1210</v>
      </c>
    </row>
    <row r="3484" spans="1:5" x14ac:dyDescent="0.25">
      <c r="A3484" t="s">
        <v>307</v>
      </c>
      <c r="B3484" t="s">
        <v>76</v>
      </c>
      <c r="C3484" t="s">
        <v>8</v>
      </c>
      <c r="D3484">
        <v>1105</v>
      </c>
      <c r="E3484">
        <v>1107</v>
      </c>
    </row>
    <row r="3485" spans="1:5" x14ac:dyDescent="0.25">
      <c r="A3485" t="s">
        <v>307</v>
      </c>
      <c r="B3485" t="s">
        <v>76</v>
      </c>
      <c r="C3485" t="s">
        <v>9</v>
      </c>
      <c r="D3485">
        <v>1003</v>
      </c>
      <c r="E3485">
        <v>1024</v>
      </c>
    </row>
    <row r="3486" spans="1:5" x14ac:dyDescent="0.25">
      <c r="A3486" t="s">
        <v>307</v>
      </c>
      <c r="B3486" t="s">
        <v>76</v>
      </c>
      <c r="C3486" t="s">
        <v>10</v>
      </c>
      <c r="D3486">
        <v>912</v>
      </c>
      <c r="E3486">
        <v>962</v>
      </c>
    </row>
    <row r="3487" spans="1:5" x14ac:dyDescent="0.25">
      <c r="A3487" t="s">
        <v>307</v>
      </c>
      <c r="B3487" t="s">
        <v>76</v>
      </c>
      <c r="C3487" t="s">
        <v>11</v>
      </c>
      <c r="D3487">
        <v>776</v>
      </c>
      <c r="E3487">
        <v>849</v>
      </c>
    </row>
    <row r="3488" spans="1:5" x14ac:dyDescent="0.25">
      <c r="A3488" t="s">
        <v>307</v>
      </c>
      <c r="B3488" t="s">
        <v>76</v>
      </c>
      <c r="C3488" t="s">
        <v>12</v>
      </c>
      <c r="D3488">
        <v>651</v>
      </c>
      <c r="E3488">
        <v>731</v>
      </c>
    </row>
    <row r="3489" spans="1:5" x14ac:dyDescent="0.25">
      <c r="A3489" t="s">
        <v>307</v>
      </c>
      <c r="B3489" t="s">
        <v>76</v>
      </c>
      <c r="C3489" t="s">
        <v>13</v>
      </c>
      <c r="D3489">
        <v>563</v>
      </c>
      <c r="E3489">
        <v>623</v>
      </c>
    </row>
    <row r="3490" spans="1:5" x14ac:dyDescent="0.25">
      <c r="A3490" t="s">
        <v>307</v>
      </c>
      <c r="B3490" t="s">
        <v>76</v>
      </c>
      <c r="C3490" t="s">
        <v>14</v>
      </c>
      <c r="D3490">
        <v>494</v>
      </c>
      <c r="E3490">
        <v>527</v>
      </c>
    </row>
    <row r="3491" spans="1:5" x14ac:dyDescent="0.25">
      <c r="A3491" t="s">
        <v>307</v>
      </c>
      <c r="B3491" t="s">
        <v>76</v>
      </c>
      <c r="C3491" t="s">
        <v>15</v>
      </c>
      <c r="D3491">
        <v>412</v>
      </c>
      <c r="E3491">
        <v>432</v>
      </c>
    </row>
    <row r="3492" spans="1:5" x14ac:dyDescent="0.25">
      <c r="A3492" t="s">
        <v>307</v>
      </c>
      <c r="B3492" t="s">
        <v>76</v>
      </c>
      <c r="C3492" t="s">
        <v>16</v>
      </c>
      <c r="D3492">
        <v>334</v>
      </c>
      <c r="E3492">
        <v>343</v>
      </c>
    </row>
    <row r="3493" spans="1:5" x14ac:dyDescent="0.25">
      <c r="A3493" t="s">
        <v>307</v>
      </c>
      <c r="B3493" t="s">
        <v>76</v>
      </c>
      <c r="C3493" t="s">
        <v>17</v>
      </c>
      <c r="D3493">
        <v>250</v>
      </c>
      <c r="E3493">
        <v>259</v>
      </c>
    </row>
    <row r="3494" spans="1:5" x14ac:dyDescent="0.25">
      <c r="A3494" t="s">
        <v>307</v>
      </c>
      <c r="B3494" t="s">
        <v>76</v>
      </c>
      <c r="C3494" t="s">
        <v>18</v>
      </c>
      <c r="D3494">
        <v>175</v>
      </c>
      <c r="E3494">
        <v>184</v>
      </c>
    </row>
    <row r="3495" spans="1:5" x14ac:dyDescent="0.25">
      <c r="A3495" t="s">
        <v>307</v>
      </c>
      <c r="B3495" t="s">
        <v>76</v>
      </c>
      <c r="C3495" t="s">
        <v>19</v>
      </c>
      <c r="D3495">
        <v>112</v>
      </c>
      <c r="E3495">
        <v>122</v>
      </c>
    </row>
    <row r="3496" spans="1:5" x14ac:dyDescent="0.25">
      <c r="A3496" t="s">
        <v>307</v>
      </c>
      <c r="B3496" t="s">
        <v>76</v>
      </c>
      <c r="C3496" t="s">
        <v>20</v>
      </c>
      <c r="D3496">
        <v>68</v>
      </c>
      <c r="E3496">
        <v>77</v>
      </c>
    </row>
    <row r="3497" spans="1:5" x14ac:dyDescent="0.25">
      <c r="A3497" t="s">
        <v>307</v>
      </c>
      <c r="B3497" t="s">
        <v>76</v>
      </c>
      <c r="C3497" t="s">
        <v>21</v>
      </c>
      <c r="D3497">
        <v>60</v>
      </c>
      <c r="E3497">
        <v>69</v>
      </c>
    </row>
    <row r="3498" spans="1:5" x14ac:dyDescent="0.25">
      <c r="A3498" t="s">
        <v>307</v>
      </c>
      <c r="B3498" t="s">
        <v>77</v>
      </c>
      <c r="C3498" t="s">
        <v>300</v>
      </c>
      <c r="D3498">
        <v>448</v>
      </c>
      <c r="E3498">
        <v>426</v>
      </c>
    </row>
    <row r="3499" spans="1:5" x14ac:dyDescent="0.25">
      <c r="A3499" t="s">
        <v>307</v>
      </c>
      <c r="B3499" t="s">
        <v>77</v>
      </c>
      <c r="C3499" t="s">
        <v>4</v>
      </c>
      <c r="D3499">
        <v>1768</v>
      </c>
      <c r="E3499">
        <v>1678</v>
      </c>
    </row>
    <row r="3500" spans="1:5" x14ac:dyDescent="0.25">
      <c r="A3500" t="s">
        <v>307</v>
      </c>
      <c r="B3500" t="s">
        <v>77</v>
      </c>
      <c r="C3500" t="s">
        <v>5</v>
      </c>
      <c r="D3500">
        <v>2182</v>
      </c>
      <c r="E3500">
        <v>2099</v>
      </c>
    </row>
    <row r="3501" spans="1:5" x14ac:dyDescent="0.25">
      <c r="A3501" t="s">
        <v>307</v>
      </c>
      <c r="B3501" t="s">
        <v>77</v>
      </c>
      <c r="C3501" t="s">
        <v>6</v>
      </c>
      <c r="D3501">
        <v>2103</v>
      </c>
      <c r="E3501">
        <v>2037</v>
      </c>
    </row>
    <row r="3502" spans="1:5" x14ac:dyDescent="0.25">
      <c r="A3502" t="s">
        <v>307</v>
      </c>
      <c r="B3502" t="s">
        <v>77</v>
      </c>
      <c r="C3502" t="s">
        <v>7</v>
      </c>
      <c r="D3502">
        <v>1991</v>
      </c>
      <c r="E3502">
        <v>1937</v>
      </c>
    </row>
    <row r="3503" spans="1:5" x14ac:dyDescent="0.25">
      <c r="A3503" t="s">
        <v>307</v>
      </c>
      <c r="B3503" t="s">
        <v>77</v>
      </c>
      <c r="C3503" t="s">
        <v>8</v>
      </c>
      <c r="D3503">
        <v>1768</v>
      </c>
      <c r="E3503">
        <v>1771</v>
      </c>
    </row>
    <row r="3504" spans="1:5" x14ac:dyDescent="0.25">
      <c r="A3504" t="s">
        <v>307</v>
      </c>
      <c r="B3504" t="s">
        <v>77</v>
      </c>
      <c r="C3504" t="s">
        <v>9</v>
      </c>
      <c r="D3504">
        <v>1606</v>
      </c>
      <c r="E3504">
        <v>1640</v>
      </c>
    </row>
    <row r="3505" spans="1:5" x14ac:dyDescent="0.25">
      <c r="A3505" t="s">
        <v>307</v>
      </c>
      <c r="B3505" t="s">
        <v>77</v>
      </c>
      <c r="C3505" t="s">
        <v>10</v>
      </c>
      <c r="D3505">
        <v>1455</v>
      </c>
      <c r="E3505">
        <v>1535</v>
      </c>
    </row>
    <row r="3506" spans="1:5" x14ac:dyDescent="0.25">
      <c r="A3506" t="s">
        <v>307</v>
      </c>
      <c r="B3506" t="s">
        <v>77</v>
      </c>
      <c r="C3506" t="s">
        <v>11</v>
      </c>
      <c r="D3506">
        <v>1241</v>
      </c>
      <c r="E3506">
        <v>1358</v>
      </c>
    </row>
    <row r="3507" spans="1:5" x14ac:dyDescent="0.25">
      <c r="A3507" t="s">
        <v>307</v>
      </c>
      <c r="B3507" t="s">
        <v>77</v>
      </c>
      <c r="C3507" t="s">
        <v>12</v>
      </c>
      <c r="D3507">
        <v>1042</v>
      </c>
      <c r="E3507">
        <v>1170</v>
      </c>
    </row>
    <row r="3508" spans="1:5" x14ac:dyDescent="0.25">
      <c r="A3508" t="s">
        <v>307</v>
      </c>
      <c r="B3508" t="s">
        <v>77</v>
      </c>
      <c r="C3508" t="s">
        <v>13</v>
      </c>
      <c r="D3508">
        <v>901</v>
      </c>
      <c r="E3508">
        <v>996</v>
      </c>
    </row>
    <row r="3509" spans="1:5" x14ac:dyDescent="0.25">
      <c r="A3509" t="s">
        <v>307</v>
      </c>
      <c r="B3509" t="s">
        <v>77</v>
      </c>
      <c r="C3509" t="s">
        <v>14</v>
      </c>
      <c r="D3509">
        <v>791</v>
      </c>
      <c r="E3509">
        <v>844</v>
      </c>
    </row>
    <row r="3510" spans="1:5" x14ac:dyDescent="0.25">
      <c r="A3510" t="s">
        <v>307</v>
      </c>
      <c r="B3510" t="s">
        <v>77</v>
      </c>
      <c r="C3510" t="s">
        <v>15</v>
      </c>
      <c r="D3510">
        <v>660</v>
      </c>
      <c r="E3510">
        <v>692</v>
      </c>
    </row>
    <row r="3511" spans="1:5" x14ac:dyDescent="0.25">
      <c r="A3511" t="s">
        <v>307</v>
      </c>
      <c r="B3511" t="s">
        <v>77</v>
      </c>
      <c r="C3511" t="s">
        <v>16</v>
      </c>
      <c r="D3511">
        <v>534</v>
      </c>
      <c r="E3511">
        <v>550</v>
      </c>
    </row>
    <row r="3512" spans="1:5" x14ac:dyDescent="0.25">
      <c r="A3512" t="s">
        <v>307</v>
      </c>
      <c r="B3512" t="s">
        <v>77</v>
      </c>
      <c r="C3512" t="s">
        <v>17</v>
      </c>
      <c r="D3512">
        <v>400</v>
      </c>
      <c r="E3512">
        <v>415</v>
      </c>
    </row>
    <row r="3513" spans="1:5" x14ac:dyDescent="0.25">
      <c r="A3513" t="s">
        <v>307</v>
      </c>
      <c r="B3513" t="s">
        <v>77</v>
      </c>
      <c r="C3513" t="s">
        <v>18</v>
      </c>
      <c r="D3513">
        <v>280</v>
      </c>
      <c r="E3513">
        <v>294</v>
      </c>
    </row>
    <row r="3514" spans="1:5" x14ac:dyDescent="0.25">
      <c r="A3514" t="s">
        <v>307</v>
      </c>
      <c r="B3514" t="s">
        <v>77</v>
      </c>
      <c r="C3514" t="s">
        <v>19</v>
      </c>
      <c r="D3514">
        <v>180</v>
      </c>
      <c r="E3514">
        <v>196</v>
      </c>
    </row>
    <row r="3515" spans="1:5" x14ac:dyDescent="0.25">
      <c r="A3515" t="s">
        <v>307</v>
      </c>
      <c r="B3515" t="s">
        <v>77</v>
      </c>
      <c r="C3515" t="s">
        <v>20</v>
      </c>
      <c r="D3515">
        <v>110</v>
      </c>
      <c r="E3515">
        <v>123</v>
      </c>
    </row>
    <row r="3516" spans="1:5" x14ac:dyDescent="0.25">
      <c r="A3516" t="s">
        <v>307</v>
      </c>
      <c r="B3516" t="s">
        <v>77</v>
      </c>
      <c r="C3516" t="s">
        <v>21</v>
      </c>
      <c r="D3516">
        <v>96</v>
      </c>
      <c r="E3516">
        <v>111</v>
      </c>
    </row>
    <row r="3517" spans="1:5" x14ac:dyDescent="0.25">
      <c r="A3517" t="s">
        <v>307</v>
      </c>
      <c r="B3517" t="s">
        <v>78</v>
      </c>
      <c r="C3517" t="s">
        <v>300</v>
      </c>
      <c r="D3517">
        <v>142</v>
      </c>
      <c r="E3517">
        <v>135</v>
      </c>
    </row>
    <row r="3518" spans="1:5" x14ac:dyDescent="0.25">
      <c r="A3518" t="s">
        <v>307</v>
      </c>
      <c r="B3518" t="s">
        <v>78</v>
      </c>
      <c r="C3518" t="s">
        <v>4</v>
      </c>
      <c r="D3518">
        <v>564</v>
      </c>
      <c r="E3518">
        <v>535</v>
      </c>
    </row>
    <row r="3519" spans="1:5" x14ac:dyDescent="0.25">
      <c r="A3519" t="s">
        <v>307</v>
      </c>
      <c r="B3519" t="s">
        <v>78</v>
      </c>
      <c r="C3519" t="s">
        <v>5</v>
      </c>
      <c r="D3519">
        <v>696</v>
      </c>
      <c r="E3519">
        <v>669</v>
      </c>
    </row>
    <row r="3520" spans="1:5" x14ac:dyDescent="0.25">
      <c r="A3520" t="s">
        <v>307</v>
      </c>
      <c r="B3520" t="s">
        <v>78</v>
      </c>
      <c r="C3520" t="s">
        <v>6</v>
      </c>
      <c r="D3520">
        <v>671</v>
      </c>
      <c r="E3520">
        <v>650</v>
      </c>
    </row>
    <row r="3521" spans="1:5" x14ac:dyDescent="0.25">
      <c r="A3521" t="s">
        <v>307</v>
      </c>
      <c r="B3521" t="s">
        <v>78</v>
      </c>
      <c r="C3521" t="s">
        <v>7</v>
      </c>
      <c r="D3521">
        <v>635</v>
      </c>
      <c r="E3521">
        <v>617</v>
      </c>
    </row>
    <row r="3522" spans="1:5" x14ac:dyDescent="0.25">
      <c r="A3522" t="s">
        <v>307</v>
      </c>
      <c r="B3522" t="s">
        <v>78</v>
      </c>
      <c r="C3522" t="s">
        <v>8</v>
      </c>
      <c r="D3522">
        <v>564</v>
      </c>
      <c r="E3522">
        <v>565</v>
      </c>
    </row>
    <row r="3523" spans="1:5" x14ac:dyDescent="0.25">
      <c r="A3523" t="s">
        <v>307</v>
      </c>
      <c r="B3523" t="s">
        <v>78</v>
      </c>
      <c r="C3523" t="s">
        <v>9</v>
      </c>
      <c r="D3523">
        <v>512</v>
      </c>
      <c r="E3523">
        <v>523</v>
      </c>
    </row>
    <row r="3524" spans="1:5" x14ac:dyDescent="0.25">
      <c r="A3524" t="s">
        <v>307</v>
      </c>
      <c r="B3524" t="s">
        <v>78</v>
      </c>
      <c r="C3524" t="s">
        <v>10</v>
      </c>
      <c r="D3524">
        <v>469</v>
      </c>
      <c r="E3524">
        <v>496</v>
      </c>
    </row>
    <row r="3525" spans="1:5" x14ac:dyDescent="0.25">
      <c r="A3525" t="s">
        <v>307</v>
      </c>
      <c r="B3525" t="s">
        <v>78</v>
      </c>
      <c r="C3525" t="s">
        <v>11</v>
      </c>
      <c r="D3525">
        <v>396</v>
      </c>
      <c r="E3525">
        <v>433</v>
      </c>
    </row>
    <row r="3526" spans="1:5" x14ac:dyDescent="0.25">
      <c r="A3526" t="s">
        <v>307</v>
      </c>
      <c r="B3526" t="s">
        <v>78</v>
      </c>
      <c r="C3526" t="s">
        <v>12</v>
      </c>
      <c r="D3526">
        <v>332</v>
      </c>
      <c r="E3526">
        <v>373</v>
      </c>
    </row>
    <row r="3527" spans="1:5" x14ac:dyDescent="0.25">
      <c r="A3527" t="s">
        <v>307</v>
      </c>
      <c r="B3527" t="s">
        <v>78</v>
      </c>
      <c r="C3527" t="s">
        <v>13</v>
      </c>
      <c r="D3527">
        <v>287</v>
      </c>
      <c r="E3527">
        <v>318</v>
      </c>
    </row>
    <row r="3528" spans="1:5" x14ac:dyDescent="0.25">
      <c r="A3528" t="s">
        <v>307</v>
      </c>
      <c r="B3528" t="s">
        <v>78</v>
      </c>
      <c r="C3528" t="s">
        <v>14</v>
      </c>
      <c r="D3528">
        <v>252</v>
      </c>
      <c r="E3528">
        <v>269</v>
      </c>
    </row>
    <row r="3529" spans="1:5" x14ac:dyDescent="0.25">
      <c r="A3529" t="s">
        <v>307</v>
      </c>
      <c r="B3529" t="s">
        <v>78</v>
      </c>
      <c r="C3529" t="s">
        <v>15</v>
      </c>
      <c r="D3529">
        <v>210</v>
      </c>
      <c r="E3529">
        <v>220</v>
      </c>
    </row>
    <row r="3530" spans="1:5" x14ac:dyDescent="0.25">
      <c r="A3530" t="s">
        <v>307</v>
      </c>
      <c r="B3530" t="s">
        <v>78</v>
      </c>
      <c r="C3530" t="s">
        <v>16</v>
      </c>
      <c r="D3530">
        <v>170</v>
      </c>
      <c r="E3530">
        <v>175</v>
      </c>
    </row>
    <row r="3531" spans="1:5" x14ac:dyDescent="0.25">
      <c r="A3531" t="s">
        <v>307</v>
      </c>
      <c r="B3531" t="s">
        <v>78</v>
      </c>
      <c r="C3531" t="s">
        <v>17</v>
      </c>
      <c r="D3531">
        <v>127</v>
      </c>
      <c r="E3531">
        <v>132</v>
      </c>
    </row>
    <row r="3532" spans="1:5" x14ac:dyDescent="0.25">
      <c r="A3532" t="s">
        <v>307</v>
      </c>
      <c r="B3532" t="s">
        <v>78</v>
      </c>
      <c r="C3532" t="s">
        <v>18</v>
      </c>
      <c r="D3532">
        <v>89</v>
      </c>
      <c r="E3532">
        <v>93</v>
      </c>
    </row>
    <row r="3533" spans="1:5" x14ac:dyDescent="0.25">
      <c r="A3533" t="s">
        <v>307</v>
      </c>
      <c r="B3533" t="s">
        <v>78</v>
      </c>
      <c r="C3533" t="s">
        <v>19</v>
      </c>
      <c r="D3533">
        <v>57</v>
      </c>
      <c r="E3533">
        <v>62</v>
      </c>
    </row>
    <row r="3534" spans="1:5" x14ac:dyDescent="0.25">
      <c r="A3534" t="s">
        <v>307</v>
      </c>
      <c r="B3534" t="s">
        <v>78</v>
      </c>
      <c r="C3534" t="s">
        <v>20</v>
      </c>
      <c r="D3534">
        <v>35</v>
      </c>
      <c r="E3534">
        <v>39</v>
      </c>
    </row>
    <row r="3535" spans="1:5" x14ac:dyDescent="0.25">
      <c r="A3535" t="s">
        <v>307</v>
      </c>
      <c r="B3535" t="s">
        <v>78</v>
      </c>
      <c r="C3535" t="s">
        <v>21</v>
      </c>
      <c r="D3535">
        <v>30</v>
      </c>
      <c r="E3535">
        <v>35</v>
      </c>
    </row>
    <row r="3536" spans="1:5" x14ac:dyDescent="0.25">
      <c r="A3536" t="s">
        <v>307</v>
      </c>
      <c r="B3536" t="s">
        <v>79</v>
      </c>
      <c r="C3536" t="s">
        <v>300</v>
      </c>
      <c r="D3536">
        <v>125</v>
      </c>
      <c r="E3536">
        <v>119</v>
      </c>
    </row>
    <row r="3537" spans="1:5" x14ac:dyDescent="0.25">
      <c r="A3537" t="s">
        <v>307</v>
      </c>
      <c r="B3537" t="s">
        <v>79</v>
      </c>
      <c r="C3537" t="s">
        <v>4</v>
      </c>
      <c r="D3537">
        <v>494</v>
      </c>
      <c r="E3537">
        <v>469</v>
      </c>
    </row>
    <row r="3538" spans="1:5" x14ac:dyDescent="0.25">
      <c r="A3538" t="s">
        <v>307</v>
      </c>
      <c r="B3538" t="s">
        <v>79</v>
      </c>
      <c r="C3538" t="s">
        <v>5</v>
      </c>
      <c r="D3538">
        <v>610</v>
      </c>
      <c r="E3538">
        <v>586</v>
      </c>
    </row>
    <row r="3539" spans="1:5" x14ac:dyDescent="0.25">
      <c r="A3539" t="s">
        <v>307</v>
      </c>
      <c r="B3539" t="s">
        <v>79</v>
      </c>
      <c r="C3539" t="s">
        <v>6</v>
      </c>
      <c r="D3539">
        <v>588</v>
      </c>
      <c r="E3539">
        <v>569</v>
      </c>
    </row>
    <row r="3540" spans="1:5" x14ac:dyDescent="0.25">
      <c r="A3540" t="s">
        <v>307</v>
      </c>
      <c r="B3540" t="s">
        <v>79</v>
      </c>
      <c r="C3540" t="s">
        <v>7</v>
      </c>
      <c r="D3540">
        <v>556</v>
      </c>
      <c r="E3540">
        <v>541</v>
      </c>
    </row>
    <row r="3541" spans="1:5" x14ac:dyDescent="0.25">
      <c r="A3541" t="s">
        <v>307</v>
      </c>
      <c r="B3541" t="s">
        <v>79</v>
      </c>
      <c r="C3541" t="s">
        <v>8</v>
      </c>
      <c r="D3541">
        <v>494</v>
      </c>
      <c r="E3541">
        <v>495</v>
      </c>
    </row>
    <row r="3542" spans="1:5" x14ac:dyDescent="0.25">
      <c r="A3542" t="s">
        <v>307</v>
      </c>
      <c r="B3542" t="s">
        <v>79</v>
      </c>
      <c r="C3542" t="s">
        <v>9</v>
      </c>
      <c r="D3542">
        <v>448</v>
      </c>
      <c r="E3542">
        <v>458</v>
      </c>
    </row>
    <row r="3543" spans="1:5" x14ac:dyDescent="0.25">
      <c r="A3543" t="s">
        <v>307</v>
      </c>
      <c r="B3543" t="s">
        <v>79</v>
      </c>
      <c r="C3543" t="s">
        <v>10</v>
      </c>
      <c r="D3543">
        <v>412</v>
      </c>
      <c r="E3543">
        <v>435</v>
      </c>
    </row>
    <row r="3544" spans="1:5" x14ac:dyDescent="0.25">
      <c r="A3544" t="s">
        <v>307</v>
      </c>
      <c r="B3544" t="s">
        <v>79</v>
      </c>
      <c r="C3544" t="s">
        <v>11</v>
      </c>
      <c r="D3544">
        <v>347</v>
      </c>
      <c r="E3544">
        <v>379</v>
      </c>
    </row>
    <row r="3545" spans="1:5" x14ac:dyDescent="0.25">
      <c r="A3545" t="s">
        <v>307</v>
      </c>
      <c r="B3545" t="s">
        <v>79</v>
      </c>
      <c r="C3545" t="s">
        <v>12</v>
      </c>
      <c r="D3545">
        <v>291</v>
      </c>
      <c r="E3545">
        <v>327</v>
      </c>
    </row>
    <row r="3546" spans="1:5" x14ac:dyDescent="0.25">
      <c r="A3546" t="s">
        <v>307</v>
      </c>
      <c r="B3546" t="s">
        <v>79</v>
      </c>
      <c r="C3546" t="s">
        <v>13</v>
      </c>
      <c r="D3546">
        <v>251</v>
      </c>
      <c r="E3546">
        <v>278</v>
      </c>
    </row>
    <row r="3547" spans="1:5" x14ac:dyDescent="0.25">
      <c r="A3547" t="s">
        <v>307</v>
      </c>
      <c r="B3547" t="s">
        <v>79</v>
      </c>
      <c r="C3547" t="s">
        <v>14</v>
      </c>
      <c r="D3547">
        <v>221</v>
      </c>
      <c r="E3547">
        <v>236</v>
      </c>
    </row>
    <row r="3548" spans="1:5" x14ac:dyDescent="0.25">
      <c r="A3548" t="s">
        <v>307</v>
      </c>
      <c r="B3548" t="s">
        <v>79</v>
      </c>
      <c r="C3548" t="s">
        <v>15</v>
      </c>
      <c r="D3548">
        <v>184</v>
      </c>
      <c r="E3548">
        <v>193</v>
      </c>
    </row>
    <row r="3549" spans="1:5" x14ac:dyDescent="0.25">
      <c r="A3549" t="s">
        <v>307</v>
      </c>
      <c r="B3549" t="s">
        <v>79</v>
      </c>
      <c r="C3549" t="s">
        <v>16</v>
      </c>
      <c r="D3549">
        <v>149</v>
      </c>
      <c r="E3549">
        <v>153</v>
      </c>
    </row>
    <row r="3550" spans="1:5" x14ac:dyDescent="0.25">
      <c r="A3550" t="s">
        <v>307</v>
      </c>
      <c r="B3550" t="s">
        <v>79</v>
      </c>
      <c r="C3550" t="s">
        <v>17</v>
      </c>
      <c r="D3550">
        <v>112</v>
      </c>
      <c r="E3550">
        <v>116</v>
      </c>
    </row>
    <row r="3551" spans="1:5" x14ac:dyDescent="0.25">
      <c r="A3551" t="s">
        <v>307</v>
      </c>
      <c r="B3551" t="s">
        <v>79</v>
      </c>
      <c r="C3551" t="s">
        <v>18</v>
      </c>
      <c r="D3551">
        <v>78</v>
      </c>
      <c r="E3551">
        <v>82</v>
      </c>
    </row>
    <row r="3552" spans="1:5" x14ac:dyDescent="0.25">
      <c r="A3552" t="s">
        <v>307</v>
      </c>
      <c r="B3552" t="s">
        <v>79</v>
      </c>
      <c r="C3552" t="s">
        <v>19</v>
      </c>
      <c r="D3552">
        <v>50</v>
      </c>
      <c r="E3552">
        <v>54</v>
      </c>
    </row>
    <row r="3553" spans="1:5" x14ac:dyDescent="0.25">
      <c r="A3553" t="s">
        <v>307</v>
      </c>
      <c r="B3553" t="s">
        <v>79</v>
      </c>
      <c r="C3553" t="s">
        <v>20</v>
      </c>
      <c r="D3553">
        <v>30</v>
      </c>
      <c r="E3553">
        <v>34</v>
      </c>
    </row>
    <row r="3554" spans="1:5" x14ac:dyDescent="0.25">
      <c r="A3554" t="s">
        <v>307</v>
      </c>
      <c r="B3554" t="s">
        <v>79</v>
      </c>
      <c r="C3554" t="s">
        <v>21</v>
      </c>
      <c r="D3554">
        <v>27</v>
      </c>
      <c r="E3554">
        <v>31</v>
      </c>
    </row>
    <row r="3555" spans="1:5" x14ac:dyDescent="0.25">
      <c r="A3555" t="s">
        <v>307</v>
      </c>
      <c r="B3555" t="s">
        <v>80</v>
      </c>
      <c r="C3555" t="s">
        <v>300</v>
      </c>
      <c r="D3555">
        <v>76</v>
      </c>
      <c r="E3555">
        <v>72</v>
      </c>
    </row>
    <row r="3556" spans="1:5" x14ac:dyDescent="0.25">
      <c r="A3556" t="s">
        <v>307</v>
      </c>
      <c r="B3556" t="s">
        <v>80</v>
      </c>
      <c r="C3556" t="s">
        <v>4</v>
      </c>
      <c r="D3556">
        <v>302</v>
      </c>
      <c r="E3556">
        <v>287</v>
      </c>
    </row>
    <row r="3557" spans="1:5" x14ac:dyDescent="0.25">
      <c r="A3557" t="s">
        <v>307</v>
      </c>
      <c r="B3557" t="s">
        <v>80</v>
      </c>
      <c r="C3557" t="s">
        <v>5</v>
      </c>
      <c r="D3557">
        <v>373</v>
      </c>
      <c r="E3557">
        <v>359</v>
      </c>
    </row>
    <row r="3558" spans="1:5" x14ac:dyDescent="0.25">
      <c r="A3558" t="s">
        <v>307</v>
      </c>
      <c r="B3558" t="s">
        <v>80</v>
      </c>
      <c r="C3558" t="s">
        <v>6</v>
      </c>
      <c r="D3558">
        <v>360</v>
      </c>
      <c r="E3558">
        <v>349</v>
      </c>
    </row>
    <row r="3559" spans="1:5" x14ac:dyDescent="0.25">
      <c r="A3559" t="s">
        <v>307</v>
      </c>
      <c r="B3559" t="s">
        <v>80</v>
      </c>
      <c r="C3559" t="s">
        <v>7</v>
      </c>
      <c r="D3559">
        <v>341</v>
      </c>
      <c r="E3559">
        <v>331</v>
      </c>
    </row>
    <row r="3560" spans="1:5" x14ac:dyDescent="0.25">
      <c r="A3560" t="s">
        <v>307</v>
      </c>
      <c r="B3560" t="s">
        <v>80</v>
      </c>
      <c r="C3560" t="s">
        <v>8</v>
      </c>
      <c r="D3560">
        <v>302</v>
      </c>
      <c r="E3560">
        <v>303</v>
      </c>
    </row>
    <row r="3561" spans="1:5" x14ac:dyDescent="0.25">
      <c r="A3561" t="s">
        <v>307</v>
      </c>
      <c r="B3561" t="s">
        <v>80</v>
      </c>
      <c r="C3561" t="s">
        <v>9</v>
      </c>
      <c r="D3561">
        <v>275</v>
      </c>
      <c r="E3561">
        <v>280</v>
      </c>
    </row>
    <row r="3562" spans="1:5" x14ac:dyDescent="0.25">
      <c r="A3562" t="s">
        <v>307</v>
      </c>
      <c r="B3562" t="s">
        <v>80</v>
      </c>
      <c r="C3562" t="s">
        <v>10</v>
      </c>
      <c r="D3562">
        <v>258</v>
      </c>
      <c r="E3562">
        <v>271</v>
      </c>
    </row>
    <row r="3563" spans="1:5" x14ac:dyDescent="0.25">
      <c r="A3563" t="s">
        <v>307</v>
      </c>
      <c r="B3563" t="s">
        <v>80</v>
      </c>
      <c r="C3563" t="s">
        <v>11</v>
      </c>
      <c r="D3563">
        <v>212</v>
      </c>
      <c r="E3563">
        <v>232</v>
      </c>
    </row>
    <row r="3564" spans="1:5" x14ac:dyDescent="0.25">
      <c r="A3564" t="s">
        <v>307</v>
      </c>
      <c r="B3564" t="s">
        <v>80</v>
      </c>
      <c r="C3564" t="s">
        <v>12</v>
      </c>
      <c r="D3564">
        <v>178</v>
      </c>
      <c r="E3564">
        <v>200</v>
      </c>
    </row>
    <row r="3565" spans="1:5" x14ac:dyDescent="0.25">
      <c r="A3565" t="s">
        <v>307</v>
      </c>
      <c r="B3565" t="s">
        <v>80</v>
      </c>
      <c r="C3565" t="s">
        <v>13</v>
      </c>
      <c r="D3565">
        <v>154</v>
      </c>
      <c r="E3565">
        <v>170</v>
      </c>
    </row>
    <row r="3566" spans="1:5" x14ac:dyDescent="0.25">
      <c r="A3566" t="s">
        <v>307</v>
      </c>
      <c r="B3566" t="s">
        <v>80</v>
      </c>
      <c r="C3566" t="s">
        <v>14</v>
      </c>
      <c r="D3566">
        <v>135</v>
      </c>
      <c r="E3566">
        <v>144</v>
      </c>
    </row>
    <row r="3567" spans="1:5" x14ac:dyDescent="0.25">
      <c r="A3567" t="s">
        <v>307</v>
      </c>
      <c r="B3567" t="s">
        <v>80</v>
      </c>
      <c r="C3567" t="s">
        <v>15</v>
      </c>
      <c r="D3567">
        <v>113</v>
      </c>
      <c r="E3567">
        <v>118</v>
      </c>
    </row>
    <row r="3568" spans="1:5" x14ac:dyDescent="0.25">
      <c r="A3568" t="s">
        <v>307</v>
      </c>
      <c r="B3568" t="s">
        <v>80</v>
      </c>
      <c r="C3568" t="s">
        <v>16</v>
      </c>
      <c r="D3568">
        <v>91</v>
      </c>
      <c r="E3568">
        <v>94</v>
      </c>
    </row>
    <row r="3569" spans="1:5" x14ac:dyDescent="0.25">
      <c r="A3569" t="s">
        <v>307</v>
      </c>
      <c r="B3569" t="s">
        <v>80</v>
      </c>
      <c r="C3569" t="s">
        <v>17</v>
      </c>
      <c r="D3569">
        <v>68</v>
      </c>
      <c r="E3569">
        <v>71</v>
      </c>
    </row>
    <row r="3570" spans="1:5" x14ac:dyDescent="0.25">
      <c r="A3570" t="s">
        <v>307</v>
      </c>
      <c r="B3570" t="s">
        <v>80</v>
      </c>
      <c r="C3570" t="s">
        <v>18</v>
      </c>
      <c r="D3570">
        <v>48</v>
      </c>
      <c r="E3570">
        <v>50</v>
      </c>
    </row>
    <row r="3571" spans="1:5" x14ac:dyDescent="0.25">
      <c r="A3571" t="s">
        <v>307</v>
      </c>
      <c r="B3571" t="s">
        <v>80</v>
      </c>
      <c r="C3571" t="s">
        <v>19</v>
      </c>
      <c r="D3571">
        <v>30</v>
      </c>
      <c r="E3571">
        <v>33</v>
      </c>
    </row>
    <row r="3572" spans="1:5" x14ac:dyDescent="0.25">
      <c r="A3572" t="s">
        <v>307</v>
      </c>
      <c r="B3572" t="s">
        <v>80</v>
      </c>
      <c r="C3572" t="s">
        <v>20</v>
      </c>
      <c r="D3572">
        <v>18</v>
      </c>
      <c r="E3572">
        <v>21</v>
      </c>
    </row>
    <row r="3573" spans="1:5" x14ac:dyDescent="0.25">
      <c r="A3573" t="s">
        <v>307</v>
      </c>
      <c r="B3573" t="s">
        <v>80</v>
      </c>
      <c r="C3573" t="s">
        <v>21</v>
      </c>
      <c r="D3573">
        <v>16</v>
      </c>
      <c r="E3573">
        <v>19</v>
      </c>
    </row>
    <row r="3574" spans="1:5" x14ac:dyDescent="0.25">
      <c r="A3574" t="s">
        <v>307</v>
      </c>
      <c r="B3574" t="s">
        <v>81</v>
      </c>
      <c r="C3574" t="s">
        <v>300</v>
      </c>
      <c r="D3574">
        <v>274</v>
      </c>
      <c r="E3574">
        <v>261</v>
      </c>
    </row>
    <row r="3575" spans="1:5" x14ac:dyDescent="0.25">
      <c r="A3575" t="s">
        <v>307</v>
      </c>
      <c r="B3575" t="s">
        <v>81</v>
      </c>
      <c r="C3575" t="s">
        <v>4</v>
      </c>
      <c r="D3575">
        <v>1083</v>
      </c>
      <c r="E3575">
        <v>1028</v>
      </c>
    </row>
    <row r="3576" spans="1:5" x14ac:dyDescent="0.25">
      <c r="A3576" t="s">
        <v>307</v>
      </c>
      <c r="B3576" t="s">
        <v>81</v>
      </c>
      <c r="C3576" t="s">
        <v>5</v>
      </c>
      <c r="D3576">
        <v>1336</v>
      </c>
      <c r="E3576">
        <v>1286</v>
      </c>
    </row>
    <row r="3577" spans="1:5" x14ac:dyDescent="0.25">
      <c r="A3577" t="s">
        <v>307</v>
      </c>
      <c r="B3577" t="s">
        <v>81</v>
      </c>
      <c r="C3577" t="s">
        <v>6</v>
      </c>
      <c r="D3577">
        <v>1288</v>
      </c>
      <c r="E3577">
        <v>1248</v>
      </c>
    </row>
    <row r="3578" spans="1:5" x14ac:dyDescent="0.25">
      <c r="A3578" t="s">
        <v>307</v>
      </c>
      <c r="B3578" t="s">
        <v>81</v>
      </c>
      <c r="C3578" t="s">
        <v>7</v>
      </c>
      <c r="D3578">
        <v>1219</v>
      </c>
      <c r="E3578">
        <v>1186</v>
      </c>
    </row>
    <row r="3579" spans="1:5" x14ac:dyDescent="0.25">
      <c r="A3579" t="s">
        <v>307</v>
      </c>
      <c r="B3579" t="s">
        <v>81</v>
      </c>
      <c r="C3579" t="s">
        <v>8</v>
      </c>
      <c r="D3579">
        <v>1083</v>
      </c>
      <c r="E3579">
        <v>1085</v>
      </c>
    </row>
    <row r="3580" spans="1:5" x14ac:dyDescent="0.25">
      <c r="A3580" t="s">
        <v>307</v>
      </c>
      <c r="B3580" t="s">
        <v>81</v>
      </c>
      <c r="C3580" t="s">
        <v>9</v>
      </c>
      <c r="D3580">
        <v>983</v>
      </c>
      <c r="E3580">
        <v>1004</v>
      </c>
    </row>
    <row r="3581" spans="1:5" x14ac:dyDescent="0.25">
      <c r="A3581" t="s">
        <v>307</v>
      </c>
      <c r="B3581" t="s">
        <v>81</v>
      </c>
      <c r="C3581" t="s">
        <v>10</v>
      </c>
      <c r="D3581">
        <v>894</v>
      </c>
      <c r="E3581">
        <v>942</v>
      </c>
    </row>
    <row r="3582" spans="1:5" x14ac:dyDescent="0.25">
      <c r="A3582" t="s">
        <v>307</v>
      </c>
      <c r="B3582" t="s">
        <v>81</v>
      </c>
      <c r="C3582" t="s">
        <v>11</v>
      </c>
      <c r="D3582">
        <v>760</v>
      </c>
      <c r="E3582">
        <v>832</v>
      </c>
    </row>
    <row r="3583" spans="1:5" x14ac:dyDescent="0.25">
      <c r="A3583" t="s">
        <v>307</v>
      </c>
      <c r="B3583" t="s">
        <v>81</v>
      </c>
      <c r="C3583" t="s">
        <v>12</v>
      </c>
      <c r="D3583">
        <v>638</v>
      </c>
      <c r="E3583">
        <v>716</v>
      </c>
    </row>
    <row r="3584" spans="1:5" x14ac:dyDescent="0.25">
      <c r="A3584" t="s">
        <v>307</v>
      </c>
      <c r="B3584" t="s">
        <v>81</v>
      </c>
      <c r="C3584" t="s">
        <v>13</v>
      </c>
      <c r="D3584">
        <v>551</v>
      </c>
      <c r="E3584">
        <v>610</v>
      </c>
    </row>
    <row r="3585" spans="1:5" x14ac:dyDescent="0.25">
      <c r="A3585" t="s">
        <v>307</v>
      </c>
      <c r="B3585" t="s">
        <v>81</v>
      </c>
      <c r="C3585" t="s">
        <v>14</v>
      </c>
      <c r="D3585">
        <v>484</v>
      </c>
      <c r="E3585">
        <v>517</v>
      </c>
    </row>
    <row r="3586" spans="1:5" x14ac:dyDescent="0.25">
      <c r="A3586" t="s">
        <v>307</v>
      </c>
      <c r="B3586" t="s">
        <v>81</v>
      </c>
      <c r="C3586" t="s">
        <v>15</v>
      </c>
      <c r="D3586">
        <v>404</v>
      </c>
      <c r="E3586">
        <v>423</v>
      </c>
    </row>
    <row r="3587" spans="1:5" x14ac:dyDescent="0.25">
      <c r="A3587" t="s">
        <v>307</v>
      </c>
      <c r="B3587" t="s">
        <v>81</v>
      </c>
      <c r="C3587" t="s">
        <v>16</v>
      </c>
      <c r="D3587">
        <v>327</v>
      </c>
      <c r="E3587">
        <v>336</v>
      </c>
    </row>
    <row r="3588" spans="1:5" x14ac:dyDescent="0.25">
      <c r="A3588" t="s">
        <v>307</v>
      </c>
      <c r="B3588" t="s">
        <v>81</v>
      </c>
      <c r="C3588" t="s">
        <v>17</v>
      </c>
      <c r="D3588">
        <v>245</v>
      </c>
      <c r="E3588">
        <v>254</v>
      </c>
    </row>
    <row r="3589" spans="1:5" x14ac:dyDescent="0.25">
      <c r="A3589" t="s">
        <v>307</v>
      </c>
      <c r="B3589" t="s">
        <v>81</v>
      </c>
      <c r="C3589" t="s">
        <v>18</v>
      </c>
      <c r="D3589">
        <v>171</v>
      </c>
      <c r="E3589">
        <v>180</v>
      </c>
    </row>
    <row r="3590" spans="1:5" x14ac:dyDescent="0.25">
      <c r="A3590" t="s">
        <v>307</v>
      </c>
      <c r="B3590" t="s">
        <v>81</v>
      </c>
      <c r="C3590" t="s">
        <v>19</v>
      </c>
      <c r="D3590">
        <v>110</v>
      </c>
      <c r="E3590">
        <v>120</v>
      </c>
    </row>
    <row r="3591" spans="1:5" x14ac:dyDescent="0.25">
      <c r="A3591" t="s">
        <v>307</v>
      </c>
      <c r="B3591" t="s">
        <v>81</v>
      </c>
      <c r="C3591" t="s">
        <v>20</v>
      </c>
      <c r="D3591">
        <v>67</v>
      </c>
      <c r="E3591">
        <v>75</v>
      </c>
    </row>
    <row r="3592" spans="1:5" x14ac:dyDescent="0.25">
      <c r="A3592" t="s">
        <v>307</v>
      </c>
      <c r="B3592" t="s">
        <v>81</v>
      </c>
      <c r="C3592" t="s">
        <v>21</v>
      </c>
      <c r="D3592">
        <v>59</v>
      </c>
      <c r="E3592">
        <v>68</v>
      </c>
    </row>
    <row r="3593" spans="1:5" x14ac:dyDescent="0.25">
      <c r="A3593" t="s">
        <v>307</v>
      </c>
      <c r="B3593" t="s">
        <v>82</v>
      </c>
      <c r="C3593" t="s">
        <v>300</v>
      </c>
      <c r="D3593">
        <v>56</v>
      </c>
      <c r="E3593">
        <v>53</v>
      </c>
    </row>
    <row r="3594" spans="1:5" x14ac:dyDescent="0.25">
      <c r="A3594" t="s">
        <v>307</v>
      </c>
      <c r="B3594" t="s">
        <v>82</v>
      </c>
      <c r="C3594" t="s">
        <v>4</v>
      </c>
      <c r="D3594">
        <v>222</v>
      </c>
      <c r="E3594">
        <v>211</v>
      </c>
    </row>
    <row r="3595" spans="1:5" x14ac:dyDescent="0.25">
      <c r="A3595" t="s">
        <v>307</v>
      </c>
      <c r="B3595" t="s">
        <v>82</v>
      </c>
      <c r="C3595" t="s">
        <v>5</v>
      </c>
      <c r="D3595">
        <v>274</v>
      </c>
      <c r="E3595">
        <v>264</v>
      </c>
    </row>
    <row r="3596" spans="1:5" x14ac:dyDescent="0.25">
      <c r="A3596" t="s">
        <v>307</v>
      </c>
      <c r="B3596" t="s">
        <v>82</v>
      </c>
      <c r="C3596" t="s">
        <v>6</v>
      </c>
      <c r="D3596">
        <v>264</v>
      </c>
      <c r="E3596">
        <v>256</v>
      </c>
    </row>
    <row r="3597" spans="1:5" x14ac:dyDescent="0.25">
      <c r="A3597" t="s">
        <v>307</v>
      </c>
      <c r="B3597" t="s">
        <v>82</v>
      </c>
      <c r="C3597" t="s">
        <v>7</v>
      </c>
      <c r="D3597">
        <v>250</v>
      </c>
      <c r="E3597">
        <v>243</v>
      </c>
    </row>
    <row r="3598" spans="1:5" x14ac:dyDescent="0.25">
      <c r="A3598" t="s">
        <v>307</v>
      </c>
      <c r="B3598" t="s">
        <v>82</v>
      </c>
      <c r="C3598" t="s">
        <v>8</v>
      </c>
      <c r="D3598">
        <v>222</v>
      </c>
      <c r="E3598">
        <v>222</v>
      </c>
    </row>
    <row r="3599" spans="1:5" x14ac:dyDescent="0.25">
      <c r="A3599" t="s">
        <v>307</v>
      </c>
      <c r="B3599" t="s">
        <v>82</v>
      </c>
      <c r="C3599" t="s">
        <v>9</v>
      </c>
      <c r="D3599">
        <v>202</v>
      </c>
      <c r="E3599">
        <v>206</v>
      </c>
    </row>
    <row r="3600" spans="1:5" x14ac:dyDescent="0.25">
      <c r="A3600" t="s">
        <v>307</v>
      </c>
      <c r="B3600" t="s">
        <v>82</v>
      </c>
      <c r="C3600" t="s">
        <v>10</v>
      </c>
      <c r="D3600">
        <v>190</v>
      </c>
      <c r="E3600">
        <v>200</v>
      </c>
    </row>
    <row r="3601" spans="1:5" x14ac:dyDescent="0.25">
      <c r="A3601" t="s">
        <v>307</v>
      </c>
      <c r="B3601" t="s">
        <v>82</v>
      </c>
      <c r="C3601" t="s">
        <v>11</v>
      </c>
      <c r="D3601">
        <v>156</v>
      </c>
      <c r="E3601">
        <v>170</v>
      </c>
    </row>
    <row r="3602" spans="1:5" x14ac:dyDescent="0.25">
      <c r="A3602" t="s">
        <v>307</v>
      </c>
      <c r="B3602" t="s">
        <v>82</v>
      </c>
      <c r="C3602" t="s">
        <v>12</v>
      </c>
      <c r="D3602">
        <v>131</v>
      </c>
      <c r="E3602">
        <v>147</v>
      </c>
    </row>
    <row r="3603" spans="1:5" x14ac:dyDescent="0.25">
      <c r="A3603" t="s">
        <v>307</v>
      </c>
      <c r="B3603" t="s">
        <v>82</v>
      </c>
      <c r="C3603" t="s">
        <v>13</v>
      </c>
      <c r="D3603">
        <v>113</v>
      </c>
      <c r="E3603">
        <v>125</v>
      </c>
    </row>
    <row r="3604" spans="1:5" x14ac:dyDescent="0.25">
      <c r="A3604" t="s">
        <v>307</v>
      </c>
      <c r="B3604" t="s">
        <v>82</v>
      </c>
      <c r="C3604" t="s">
        <v>14</v>
      </c>
      <c r="D3604">
        <v>99</v>
      </c>
      <c r="E3604">
        <v>106</v>
      </c>
    </row>
    <row r="3605" spans="1:5" x14ac:dyDescent="0.25">
      <c r="A3605" t="s">
        <v>307</v>
      </c>
      <c r="B3605" t="s">
        <v>82</v>
      </c>
      <c r="C3605" t="s">
        <v>15</v>
      </c>
      <c r="D3605">
        <v>83</v>
      </c>
      <c r="E3605">
        <v>87</v>
      </c>
    </row>
    <row r="3606" spans="1:5" x14ac:dyDescent="0.25">
      <c r="A3606" t="s">
        <v>307</v>
      </c>
      <c r="B3606" t="s">
        <v>82</v>
      </c>
      <c r="C3606" t="s">
        <v>16</v>
      </c>
      <c r="D3606">
        <v>67</v>
      </c>
      <c r="E3606">
        <v>69</v>
      </c>
    </row>
    <row r="3607" spans="1:5" x14ac:dyDescent="0.25">
      <c r="A3607" t="s">
        <v>307</v>
      </c>
      <c r="B3607" t="s">
        <v>82</v>
      </c>
      <c r="C3607" t="s">
        <v>17</v>
      </c>
      <c r="D3607">
        <v>50</v>
      </c>
      <c r="E3607">
        <v>52</v>
      </c>
    </row>
    <row r="3608" spans="1:5" x14ac:dyDescent="0.25">
      <c r="A3608" t="s">
        <v>307</v>
      </c>
      <c r="B3608" t="s">
        <v>82</v>
      </c>
      <c r="C3608" t="s">
        <v>18</v>
      </c>
      <c r="D3608">
        <v>35</v>
      </c>
      <c r="E3608">
        <v>37</v>
      </c>
    </row>
    <row r="3609" spans="1:5" x14ac:dyDescent="0.25">
      <c r="A3609" t="s">
        <v>307</v>
      </c>
      <c r="B3609" t="s">
        <v>82</v>
      </c>
      <c r="C3609" t="s">
        <v>19</v>
      </c>
      <c r="D3609">
        <v>22</v>
      </c>
      <c r="E3609">
        <v>24</v>
      </c>
    </row>
    <row r="3610" spans="1:5" x14ac:dyDescent="0.25">
      <c r="A3610" t="s">
        <v>307</v>
      </c>
      <c r="B3610" t="s">
        <v>82</v>
      </c>
      <c r="C3610" t="s">
        <v>20</v>
      </c>
      <c r="D3610">
        <v>13</v>
      </c>
      <c r="E3610">
        <v>15</v>
      </c>
    </row>
    <row r="3611" spans="1:5" x14ac:dyDescent="0.25">
      <c r="A3611" t="s">
        <v>307</v>
      </c>
      <c r="B3611" t="s">
        <v>82</v>
      </c>
      <c r="C3611" t="s">
        <v>21</v>
      </c>
      <c r="D3611">
        <v>12</v>
      </c>
      <c r="E3611">
        <v>13</v>
      </c>
    </row>
    <row r="3612" spans="1:5" x14ac:dyDescent="0.25">
      <c r="A3612" t="s">
        <v>307</v>
      </c>
      <c r="B3612" t="s">
        <v>305</v>
      </c>
      <c r="C3612" t="s">
        <v>300</v>
      </c>
      <c r="D3612">
        <v>231</v>
      </c>
      <c r="E3612">
        <v>220</v>
      </c>
    </row>
    <row r="3613" spans="1:5" x14ac:dyDescent="0.25">
      <c r="A3613" t="s">
        <v>307</v>
      </c>
      <c r="B3613" t="s">
        <v>305</v>
      </c>
      <c r="C3613" t="s">
        <v>4</v>
      </c>
      <c r="D3613">
        <v>913</v>
      </c>
      <c r="E3613">
        <v>867</v>
      </c>
    </row>
    <row r="3614" spans="1:5" x14ac:dyDescent="0.25">
      <c r="A3614" t="s">
        <v>307</v>
      </c>
      <c r="B3614" t="s">
        <v>305</v>
      </c>
      <c r="C3614" t="s">
        <v>5</v>
      </c>
      <c r="D3614">
        <v>1127</v>
      </c>
      <c r="E3614">
        <v>1084</v>
      </c>
    </row>
    <row r="3615" spans="1:5" x14ac:dyDescent="0.25">
      <c r="A3615" t="s">
        <v>307</v>
      </c>
      <c r="B3615" t="s">
        <v>305</v>
      </c>
      <c r="C3615" t="s">
        <v>6</v>
      </c>
      <c r="D3615">
        <v>1086</v>
      </c>
      <c r="E3615">
        <v>1052</v>
      </c>
    </row>
    <row r="3616" spans="1:5" x14ac:dyDescent="0.25">
      <c r="A3616" t="s">
        <v>307</v>
      </c>
      <c r="B3616" t="s">
        <v>305</v>
      </c>
      <c r="C3616" t="s">
        <v>7</v>
      </c>
      <c r="D3616">
        <v>1028</v>
      </c>
      <c r="E3616">
        <v>1000</v>
      </c>
    </row>
    <row r="3617" spans="1:5" x14ac:dyDescent="0.25">
      <c r="A3617" t="s">
        <v>307</v>
      </c>
      <c r="B3617" t="s">
        <v>305</v>
      </c>
      <c r="C3617" t="s">
        <v>8</v>
      </c>
      <c r="D3617">
        <v>913</v>
      </c>
      <c r="E3617">
        <v>915</v>
      </c>
    </row>
    <row r="3618" spans="1:5" x14ac:dyDescent="0.25">
      <c r="A3618" t="s">
        <v>307</v>
      </c>
      <c r="B3618" t="s">
        <v>305</v>
      </c>
      <c r="C3618" t="s">
        <v>9</v>
      </c>
      <c r="D3618">
        <v>829</v>
      </c>
      <c r="E3618">
        <v>847</v>
      </c>
    </row>
    <row r="3619" spans="1:5" x14ac:dyDescent="0.25">
      <c r="A3619" t="s">
        <v>307</v>
      </c>
      <c r="B3619" t="s">
        <v>305</v>
      </c>
      <c r="C3619" t="s">
        <v>10</v>
      </c>
      <c r="D3619">
        <v>757</v>
      </c>
      <c r="E3619">
        <v>796</v>
      </c>
    </row>
    <row r="3620" spans="1:5" x14ac:dyDescent="0.25">
      <c r="A3620" t="s">
        <v>307</v>
      </c>
      <c r="B3620" t="s">
        <v>305</v>
      </c>
      <c r="C3620" t="s">
        <v>11</v>
      </c>
      <c r="D3620">
        <v>641</v>
      </c>
      <c r="E3620">
        <v>701</v>
      </c>
    </row>
    <row r="3621" spans="1:5" x14ac:dyDescent="0.25">
      <c r="A3621" t="s">
        <v>307</v>
      </c>
      <c r="B3621" t="s">
        <v>305</v>
      </c>
      <c r="C3621" t="s">
        <v>12</v>
      </c>
      <c r="D3621">
        <v>538</v>
      </c>
      <c r="E3621">
        <v>604</v>
      </c>
    </row>
    <row r="3622" spans="1:5" x14ac:dyDescent="0.25">
      <c r="A3622" t="s">
        <v>307</v>
      </c>
      <c r="B3622" t="s">
        <v>305</v>
      </c>
      <c r="C3622" t="s">
        <v>13</v>
      </c>
      <c r="D3622">
        <v>465</v>
      </c>
      <c r="E3622">
        <v>515</v>
      </c>
    </row>
    <row r="3623" spans="1:5" x14ac:dyDescent="0.25">
      <c r="A3623" t="s">
        <v>307</v>
      </c>
      <c r="B3623" t="s">
        <v>305</v>
      </c>
      <c r="C3623" t="s">
        <v>14</v>
      </c>
      <c r="D3623">
        <v>408</v>
      </c>
      <c r="E3623">
        <v>436</v>
      </c>
    </row>
    <row r="3624" spans="1:5" x14ac:dyDescent="0.25">
      <c r="A3624" t="s">
        <v>307</v>
      </c>
      <c r="B3624" t="s">
        <v>305</v>
      </c>
      <c r="C3624" t="s">
        <v>15</v>
      </c>
      <c r="D3624">
        <v>341</v>
      </c>
      <c r="E3624">
        <v>357</v>
      </c>
    </row>
    <row r="3625" spans="1:5" x14ac:dyDescent="0.25">
      <c r="A3625" t="s">
        <v>307</v>
      </c>
      <c r="B3625" t="s">
        <v>305</v>
      </c>
      <c r="C3625" t="s">
        <v>16</v>
      </c>
      <c r="D3625">
        <v>276</v>
      </c>
      <c r="E3625">
        <v>284</v>
      </c>
    </row>
    <row r="3626" spans="1:5" x14ac:dyDescent="0.25">
      <c r="A3626" t="s">
        <v>307</v>
      </c>
      <c r="B3626" t="s">
        <v>305</v>
      </c>
      <c r="C3626" t="s">
        <v>17</v>
      </c>
      <c r="D3626">
        <v>207</v>
      </c>
      <c r="E3626">
        <v>214</v>
      </c>
    </row>
    <row r="3627" spans="1:5" x14ac:dyDescent="0.25">
      <c r="A3627" t="s">
        <v>307</v>
      </c>
      <c r="B3627" t="s">
        <v>305</v>
      </c>
      <c r="C3627" t="s">
        <v>18</v>
      </c>
      <c r="D3627">
        <v>144</v>
      </c>
      <c r="E3627">
        <v>152</v>
      </c>
    </row>
    <row r="3628" spans="1:5" x14ac:dyDescent="0.25">
      <c r="A3628" t="s">
        <v>307</v>
      </c>
      <c r="B3628" t="s">
        <v>305</v>
      </c>
      <c r="C3628" t="s">
        <v>19</v>
      </c>
      <c r="D3628">
        <v>93</v>
      </c>
      <c r="E3628">
        <v>101</v>
      </c>
    </row>
    <row r="3629" spans="1:5" x14ac:dyDescent="0.25">
      <c r="A3629" t="s">
        <v>307</v>
      </c>
      <c r="B3629" t="s">
        <v>305</v>
      </c>
      <c r="C3629" t="s">
        <v>20</v>
      </c>
      <c r="D3629">
        <v>56</v>
      </c>
      <c r="E3629">
        <v>64</v>
      </c>
    </row>
    <row r="3630" spans="1:5" x14ac:dyDescent="0.25">
      <c r="A3630" t="s">
        <v>307</v>
      </c>
      <c r="B3630" t="s">
        <v>305</v>
      </c>
      <c r="C3630" t="s">
        <v>21</v>
      </c>
      <c r="D3630">
        <v>50</v>
      </c>
      <c r="E3630">
        <v>57</v>
      </c>
    </row>
    <row r="3631" spans="1:5" x14ac:dyDescent="0.25">
      <c r="A3631" t="s">
        <v>307</v>
      </c>
      <c r="B3631" t="s">
        <v>83</v>
      </c>
      <c r="C3631" t="s">
        <v>300</v>
      </c>
      <c r="D3631">
        <v>133</v>
      </c>
      <c r="E3631">
        <v>127</v>
      </c>
    </row>
    <row r="3632" spans="1:5" x14ac:dyDescent="0.25">
      <c r="A3632" t="s">
        <v>307</v>
      </c>
      <c r="B3632" t="s">
        <v>83</v>
      </c>
      <c r="C3632" t="s">
        <v>4</v>
      </c>
      <c r="D3632">
        <v>527</v>
      </c>
      <c r="E3632">
        <v>500</v>
      </c>
    </row>
    <row r="3633" spans="1:5" x14ac:dyDescent="0.25">
      <c r="A3633" t="s">
        <v>307</v>
      </c>
      <c r="B3633" t="s">
        <v>83</v>
      </c>
      <c r="C3633" t="s">
        <v>5</v>
      </c>
      <c r="D3633">
        <v>650</v>
      </c>
      <c r="E3633">
        <v>626</v>
      </c>
    </row>
    <row r="3634" spans="1:5" x14ac:dyDescent="0.25">
      <c r="A3634" t="s">
        <v>307</v>
      </c>
      <c r="B3634" t="s">
        <v>83</v>
      </c>
      <c r="C3634" t="s">
        <v>6</v>
      </c>
      <c r="D3634">
        <v>627</v>
      </c>
      <c r="E3634">
        <v>607</v>
      </c>
    </row>
    <row r="3635" spans="1:5" x14ac:dyDescent="0.25">
      <c r="A3635" t="s">
        <v>307</v>
      </c>
      <c r="B3635" t="s">
        <v>83</v>
      </c>
      <c r="C3635" t="s">
        <v>7</v>
      </c>
      <c r="D3635">
        <v>593</v>
      </c>
      <c r="E3635">
        <v>577</v>
      </c>
    </row>
    <row r="3636" spans="1:5" x14ac:dyDescent="0.25">
      <c r="A3636" t="s">
        <v>307</v>
      </c>
      <c r="B3636" t="s">
        <v>83</v>
      </c>
      <c r="C3636" t="s">
        <v>8</v>
      </c>
      <c r="D3636">
        <v>527</v>
      </c>
      <c r="E3636">
        <v>528</v>
      </c>
    </row>
    <row r="3637" spans="1:5" x14ac:dyDescent="0.25">
      <c r="A3637" t="s">
        <v>307</v>
      </c>
      <c r="B3637" t="s">
        <v>83</v>
      </c>
      <c r="C3637" t="s">
        <v>9</v>
      </c>
      <c r="D3637">
        <v>478</v>
      </c>
      <c r="E3637">
        <v>489</v>
      </c>
    </row>
    <row r="3638" spans="1:5" x14ac:dyDescent="0.25">
      <c r="A3638" t="s">
        <v>307</v>
      </c>
      <c r="B3638" t="s">
        <v>83</v>
      </c>
      <c r="C3638" t="s">
        <v>10</v>
      </c>
      <c r="D3638">
        <v>444</v>
      </c>
      <c r="E3638">
        <v>464</v>
      </c>
    </row>
    <row r="3639" spans="1:5" x14ac:dyDescent="0.25">
      <c r="A3639" t="s">
        <v>307</v>
      </c>
      <c r="B3639" t="s">
        <v>83</v>
      </c>
      <c r="C3639" t="s">
        <v>11</v>
      </c>
      <c r="D3639">
        <v>370</v>
      </c>
      <c r="E3639">
        <v>405</v>
      </c>
    </row>
    <row r="3640" spans="1:5" x14ac:dyDescent="0.25">
      <c r="A3640" t="s">
        <v>307</v>
      </c>
      <c r="B3640" t="s">
        <v>83</v>
      </c>
      <c r="C3640" t="s">
        <v>12</v>
      </c>
      <c r="D3640">
        <v>310</v>
      </c>
      <c r="E3640">
        <v>348</v>
      </c>
    </row>
    <row r="3641" spans="1:5" x14ac:dyDescent="0.25">
      <c r="A3641" t="s">
        <v>307</v>
      </c>
      <c r="B3641" t="s">
        <v>83</v>
      </c>
      <c r="C3641" t="s">
        <v>13</v>
      </c>
      <c r="D3641">
        <v>268</v>
      </c>
      <c r="E3641">
        <v>297</v>
      </c>
    </row>
    <row r="3642" spans="1:5" x14ac:dyDescent="0.25">
      <c r="A3642" t="s">
        <v>307</v>
      </c>
      <c r="B3642" t="s">
        <v>83</v>
      </c>
      <c r="C3642" t="s">
        <v>14</v>
      </c>
      <c r="D3642">
        <v>235</v>
      </c>
      <c r="E3642">
        <v>251</v>
      </c>
    </row>
    <row r="3643" spans="1:5" x14ac:dyDescent="0.25">
      <c r="A3643" t="s">
        <v>307</v>
      </c>
      <c r="B3643" t="s">
        <v>83</v>
      </c>
      <c r="C3643" t="s">
        <v>15</v>
      </c>
      <c r="D3643">
        <v>196</v>
      </c>
      <c r="E3643">
        <v>206</v>
      </c>
    </row>
    <row r="3644" spans="1:5" x14ac:dyDescent="0.25">
      <c r="A3644" t="s">
        <v>307</v>
      </c>
      <c r="B3644" t="s">
        <v>83</v>
      </c>
      <c r="C3644" t="s">
        <v>16</v>
      </c>
      <c r="D3644">
        <v>159</v>
      </c>
      <c r="E3644">
        <v>164</v>
      </c>
    </row>
    <row r="3645" spans="1:5" x14ac:dyDescent="0.25">
      <c r="A3645" t="s">
        <v>307</v>
      </c>
      <c r="B3645" t="s">
        <v>83</v>
      </c>
      <c r="C3645" t="s">
        <v>17</v>
      </c>
      <c r="D3645">
        <v>119</v>
      </c>
      <c r="E3645">
        <v>124</v>
      </c>
    </row>
    <row r="3646" spans="1:5" x14ac:dyDescent="0.25">
      <c r="A3646" t="s">
        <v>307</v>
      </c>
      <c r="B3646" t="s">
        <v>83</v>
      </c>
      <c r="C3646" t="s">
        <v>18</v>
      </c>
      <c r="D3646">
        <v>83</v>
      </c>
      <c r="E3646">
        <v>87</v>
      </c>
    </row>
    <row r="3647" spans="1:5" x14ac:dyDescent="0.25">
      <c r="A3647" t="s">
        <v>307</v>
      </c>
      <c r="B3647" t="s">
        <v>83</v>
      </c>
      <c r="C3647" t="s">
        <v>19</v>
      </c>
      <c r="D3647">
        <v>53</v>
      </c>
      <c r="E3647">
        <v>58</v>
      </c>
    </row>
    <row r="3648" spans="1:5" x14ac:dyDescent="0.25">
      <c r="A3648" t="s">
        <v>307</v>
      </c>
      <c r="B3648" t="s">
        <v>83</v>
      </c>
      <c r="C3648" t="s">
        <v>20</v>
      </c>
      <c r="D3648">
        <v>32</v>
      </c>
      <c r="E3648">
        <v>36</v>
      </c>
    </row>
    <row r="3649" spans="1:5" x14ac:dyDescent="0.25">
      <c r="A3649" t="s">
        <v>307</v>
      </c>
      <c r="B3649" t="s">
        <v>83</v>
      </c>
      <c r="C3649" t="s">
        <v>21</v>
      </c>
      <c r="D3649">
        <v>28</v>
      </c>
      <c r="E3649">
        <v>33</v>
      </c>
    </row>
    <row r="3650" spans="1:5" x14ac:dyDescent="0.25">
      <c r="A3650" t="s">
        <v>307</v>
      </c>
      <c r="B3650" t="s">
        <v>84</v>
      </c>
      <c r="C3650" t="s">
        <v>300</v>
      </c>
      <c r="D3650">
        <v>81</v>
      </c>
      <c r="E3650">
        <v>77</v>
      </c>
    </row>
    <row r="3651" spans="1:5" x14ac:dyDescent="0.25">
      <c r="A3651" t="s">
        <v>307</v>
      </c>
      <c r="B3651" t="s">
        <v>84</v>
      </c>
      <c r="C3651" t="s">
        <v>4</v>
      </c>
      <c r="D3651">
        <v>322</v>
      </c>
      <c r="E3651">
        <v>306</v>
      </c>
    </row>
    <row r="3652" spans="1:5" x14ac:dyDescent="0.25">
      <c r="A3652" t="s">
        <v>307</v>
      </c>
      <c r="B3652" t="s">
        <v>84</v>
      </c>
      <c r="C3652" t="s">
        <v>5</v>
      </c>
      <c r="D3652">
        <v>397</v>
      </c>
      <c r="E3652">
        <v>382</v>
      </c>
    </row>
    <row r="3653" spans="1:5" x14ac:dyDescent="0.25">
      <c r="A3653" t="s">
        <v>307</v>
      </c>
      <c r="B3653" t="s">
        <v>84</v>
      </c>
      <c r="C3653" t="s">
        <v>6</v>
      </c>
      <c r="D3653">
        <v>383</v>
      </c>
      <c r="E3653">
        <v>371</v>
      </c>
    </row>
    <row r="3654" spans="1:5" x14ac:dyDescent="0.25">
      <c r="A3654" t="s">
        <v>307</v>
      </c>
      <c r="B3654" t="s">
        <v>84</v>
      </c>
      <c r="C3654" t="s">
        <v>7</v>
      </c>
      <c r="D3654">
        <v>363</v>
      </c>
      <c r="E3654">
        <v>353</v>
      </c>
    </row>
    <row r="3655" spans="1:5" x14ac:dyDescent="0.25">
      <c r="A3655" t="s">
        <v>307</v>
      </c>
      <c r="B3655" t="s">
        <v>84</v>
      </c>
      <c r="C3655" t="s">
        <v>8</v>
      </c>
      <c r="D3655">
        <v>322</v>
      </c>
      <c r="E3655">
        <v>323</v>
      </c>
    </row>
    <row r="3656" spans="1:5" x14ac:dyDescent="0.25">
      <c r="A3656" t="s">
        <v>307</v>
      </c>
      <c r="B3656" t="s">
        <v>84</v>
      </c>
      <c r="C3656" t="s">
        <v>9</v>
      </c>
      <c r="D3656">
        <v>292</v>
      </c>
      <c r="E3656">
        <v>299</v>
      </c>
    </row>
    <row r="3657" spans="1:5" x14ac:dyDescent="0.25">
      <c r="A3657" t="s">
        <v>307</v>
      </c>
      <c r="B3657" t="s">
        <v>84</v>
      </c>
      <c r="C3657" t="s">
        <v>10</v>
      </c>
      <c r="D3657">
        <v>272</v>
      </c>
      <c r="E3657">
        <v>287</v>
      </c>
    </row>
    <row r="3658" spans="1:5" x14ac:dyDescent="0.25">
      <c r="A3658" t="s">
        <v>307</v>
      </c>
      <c r="B3658" t="s">
        <v>84</v>
      </c>
      <c r="C3658" t="s">
        <v>11</v>
      </c>
      <c r="D3658">
        <v>226</v>
      </c>
      <c r="E3658">
        <v>247</v>
      </c>
    </row>
    <row r="3659" spans="1:5" x14ac:dyDescent="0.25">
      <c r="A3659" t="s">
        <v>307</v>
      </c>
      <c r="B3659" t="s">
        <v>84</v>
      </c>
      <c r="C3659" t="s">
        <v>12</v>
      </c>
      <c r="D3659">
        <v>190</v>
      </c>
      <c r="E3659">
        <v>213</v>
      </c>
    </row>
    <row r="3660" spans="1:5" x14ac:dyDescent="0.25">
      <c r="A3660" t="s">
        <v>307</v>
      </c>
      <c r="B3660" t="s">
        <v>84</v>
      </c>
      <c r="C3660" t="s">
        <v>13</v>
      </c>
      <c r="D3660">
        <v>164</v>
      </c>
      <c r="E3660">
        <v>181</v>
      </c>
    </row>
    <row r="3661" spans="1:5" x14ac:dyDescent="0.25">
      <c r="A3661" t="s">
        <v>307</v>
      </c>
      <c r="B3661" t="s">
        <v>84</v>
      </c>
      <c r="C3661" t="s">
        <v>14</v>
      </c>
      <c r="D3661">
        <v>144</v>
      </c>
      <c r="E3661">
        <v>154</v>
      </c>
    </row>
    <row r="3662" spans="1:5" x14ac:dyDescent="0.25">
      <c r="A3662" t="s">
        <v>307</v>
      </c>
      <c r="B3662" t="s">
        <v>84</v>
      </c>
      <c r="C3662" t="s">
        <v>15</v>
      </c>
      <c r="D3662">
        <v>120</v>
      </c>
      <c r="E3662">
        <v>126</v>
      </c>
    </row>
    <row r="3663" spans="1:5" x14ac:dyDescent="0.25">
      <c r="A3663" t="s">
        <v>307</v>
      </c>
      <c r="B3663" t="s">
        <v>84</v>
      </c>
      <c r="C3663" t="s">
        <v>16</v>
      </c>
      <c r="D3663">
        <v>97</v>
      </c>
      <c r="E3663">
        <v>100</v>
      </c>
    </row>
    <row r="3664" spans="1:5" x14ac:dyDescent="0.25">
      <c r="A3664" t="s">
        <v>307</v>
      </c>
      <c r="B3664" t="s">
        <v>84</v>
      </c>
      <c r="C3664" t="s">
        <v>17</v>
      </c>
      <c r="D3664">
        <v>73</v>
      </c>
      <c r="E3664">
        <v>75</v>
      </c>
    </row>
    <row r="3665" spans="1:5" x14ac:dyDescent="0.25">
      <c r="A3665" t="s">
        <v>307</v>
      </c>
      <c r="B3665" t="s">
        <v>84</v>
      </c>
      <c r="C3665" t="s">
        <v>18</v>
      </c>
      <c r="D3665">
        <v>51</v>
      </c>
      <c r="E3665">
        <v>53</v>
      </c>
    </row>
    <row r="3666" spans="1:5" x14ac:dyDescent="0.25">
      <c r="A3666" t="s">
        <v>307</v>
      </c>
      <c r="B3666" t="s">
        <v>84</v>
      </c>
      <c r="C3666" t="s">
        <v>19</v>
      </c>
      <c r="D3666">
        <v>32</v>
      </c>
      <c r="E3666">
        <v>35</v>
      </c>
    </row>
    <row r="3667" spans="1:5" x14ac:dyDescent="0.25">
      <c r="A3667" t="s">
        <v>307</v>
      </c>
      <c r="B3667" t="s">
        <v>84</v>
      </c>
      <c r="C3667" t="s">
        <v>20</v>
      </c>
      <c r="D3667">
        <v>20</v>
      </c>
      <c r="E3667">
        <v>22</v>
      </c>
    </row>
    <row r="3668" spans="1:5" x14ac:dyDescent="0.25">
      <c r="A3668" t="s">
        <v>307</v>
      </c>
      <c r="B3668" t="s">
        <v>84</v>
      </c>
      <c r="C3668" t="s">
        <v>21</v>
      </c>
      <c r="D3668">
        <v>17</v>
      </c>
      <c r="E3668">
        <v>20</v>
      </c>
    </row>
    <row r="3669" spans="1:5" x14ac:dyDescent="0.25">
      <c r="A3669" t="s">
        <v>307</v>
      </c>
      <c r="B3669" t="s">
        <v>85</v>
      </c>
      <c r="C3669" t="s">
        <v>300</v>
      </c>
      <c r="D3669">
        <v>742</v>
      </c>
      <c r="E3669">
        <v>705</v>
      </c>
    </row>
    <row r="3670" spans="1:5" x14ac:dyDescent="0.25">
      <c r="A3670" t="s">
        <v>307</v>
      </c>
      <c r="B3670" t="s">
        <v>85</v>
      </c>
      <c r="C3670" t="s">
        <v>4</v>
      </c>
      <c r="D3670">
        <v>2928</v>
      </c>
      <c r="E3670">
        <v>2780</v>
      </c>
    </row>
    <row r="3671" spans="1:5" x14ac:dyDescent="0.25">
      <c r="A3671" t="s">
        <v>307</v>
      </c>
      <c r="B3671" t="s">
        <v>85</v>
      </c>
      <c r="C3671" t="s">
        <v>5</v>
      </c>
      <c r="D3671">
        <v>3614</v>
      </c>
      <c r="E3671">
        <v>3477</v>
      </c>
    </row>
    <row r="3672" spans="1:5" x14ac:dyDescent="0.25">
      <c r="A3672" t="s">
        <v>307</v>
      </c>
      <c r="B3672" t="s">
        <v>85</v>
      </c>
      <c r="C3672" t="s">
        <v>6</v>
      </c>
      <c r="D3672">
        <v>3484</v>
      </c>
      <c r="E3672">
        <v>3374</v>
      </c>
    </row>
    <row r="3673" spans="1:5" x14ac:dyDescent="0.25">
      <c r="A3673" t="s">
        <v>307</v>
      </c>
      <c r="B3673" t="s">
        <v>85</v>
      </c>
      <c r="C3673" t="s">
        <v>7</v>
      </c>
      <c r="D3673">
        <v>3297</v>
      </c>
      <c r="E3673">
        <v>3208</v>
      </c>
    </row>
    <row r="3674" spans="1:5" x14ac:dyDescent="0.25">
      <c r="A3674" t="s">
        <v>307</v>
      </c>
      <c r="B3674" t="s">
        <v>85</v>
      </c>
      <c r="C3674" t="s">
        <v>8</v>
      </c>
      <c r="D3674">
        <v>2928</v>
      </c>
      <c r="E3674">
        <v>2934</v>
      </c>
    </row>
    <row r="3675" spans="1:5" x14ac:dyDescent="0.25">
      <c r="A3675" t="s">
        <v>307</v>
      </c>
      <c r="B3675" t="s">
        <v>85</v>
      </c>
      <c r="C3675" t="s">
        <v>9</v>
      </c>
      <c r="D3675">
        <v>2659</v>
      </c>
      <c r="E3675">
        <v>2716</v>
      </c>
    </row>
    <row r="3676" spans="1:5" x14ac:dyDescent="0.25">
      <c r="A3676" t="s">
        <v>307</v>
      </c>
      <c r="B3676" t="s">
        <v>85</v>
      </c>
      <c r="C3676" t="s">
        <v>10</v>
      </c>
      <c r="D3676">
        <v>2405</v>
      </c>
      <c r="E3676">
        <v>2536</v>
      </c>
    </row>
    <row r="3677" spans="1:5" x14ac:dyDescent="0.25">
      <c r="A3677" t="s">
        <v>307</v>
      </c>
      <c r="B3677" t="s">
        <v>85</v>
      </c>
      <c r="C3677" t="s">
        <v>11</v>
      </c>
      <c r="D3677">
        <v>2056</v>
      </c>
      <c r="E3677">
        <v>2249</v>
      </c>
    </row>
    <row r="3678" spans="1:5" x14ac:dyDescent="0.25">
      <c r="A3678" t="s">
        <v>307</v>
      </c>
      <c r="B3678" t="s">
        <v>85</v>
      </c>
      <c r="C3678" t="s">
        <v>12</v>
      </c>
      <c r="D3678">
        <v>1727</v>
      </c>
      <c r="E3678">
        <v>1937</v>
      </c>
    </row>
    <row r="3679" spans="1:5" x14ac:dyDescent="0.25">
      <c r="A3679" t="s">
        <v>307</v>
      </c>
      <c r="B3679" t="s">
        <v>85</v>
      </c>
      <c r="C3679" t="s">
        <v>13</v>
      </c>
      <c r="D3679">
        <v>1492</v>
      </c>
      <c r="E3679">
        <v>1651</v>
      </c>
    </row>
    <row r="3680" spans="1:5" x14ac:dyDescent="0.25">
      <c r="A3680" t="s">
        <v>307</v>
      </c>
      <c r="B3680" t="s">
        <v>85</v>
      </c>
      <c r="C3680" t="s">
        <v>14</v>
      </c>
      <c r="D3680">
        <v>1310</v>
      </c>
      <c r="E3680">
        <v>1398</v>
      </c>
    </row>
    <row r="3681" spans="1:5" x14ac:dyDescent="0.25">
      <c r="A3681" t="s">
        <v>307</v>
      </c>
      <c r="B3681" t="s">
        <v>85</v>
      </c>
      <c r="C3681" t="s">
        <v>15</v>
      </c>
      <c r="D3681">
        <v>1093</v>
      </c>
      <c r="E3681">
        <v>1146</v>
      </c>
    </row>
    <row r="3682" spans="1:5" x14ac:dyDescent="0.25">
      <c r="A3682" t="s">
        <v>307</v>
      </c>
      <c r="B3682" t="s">
        <v>85</v>
      </c>
      <c r="C3682" t="s">
        <v>16</v>
      </c>
      <c r="D3682">
        <v>885</v>
      </c>
      <c r="E3682">
        <v>911</v>
      </c>
    </row>
    <row r="3683" spans="1:5" x14ac:dyDescent="0.25">
      <c r="A3683" t="s">
        <v>307</v>
      </c>
      <c r="B3683" t="s">
        <v>85</v>
      </c>
      <c r="C3683" t="s">
        <v>17</v>
      </c>
      <c r="D3683">
        <v>663</v>
      </c>
      <c r="E3683">
        <v>688</v>
      </c>
    </row>
    <row r="3684" spans="1:5" x14ac:dyDescent="0.25">
      <c r="A3684" t="s">
        <v>307</v>
      </c>
      <c r="B3684" t="s">
        <v>85</v>
      </c>
      <c r="C3684" t="s">
        <v>18</v>
      </c>
      <c r="D3684">
        <v>464</v>
      </c>
      <c r="E3684">
        <v>487</v>
      </c>
    </row>
    <row r="3685" spans="1:5" x14ac:dyDescent="0.25">
      <c r="A3685" t="s">
        <v>307</v>
      </c>
      <c r="B3685" t="s">
        <v>85</v>
      </c>
      <c r="C3685" t="s">
        <v>19</v>
      </c>
      <c r="D3685">
        <v>299</v>
      </c>
      <c r="E3685">
        <v>325</v>
      </c>
    </row>
    <row r="3686" spans="1:5" x14ac:dyDescent="0.25">
      <c r="A3686" t="s">
        <v>307</v>
      </c>
      <c r="B3686" t="s">
        <v>85</v>
      </c>
      <c r="C3686" t="s">
        <v>20</v>
      </c>
      <c r="D3686">
        <v>182</v>
      </c>
      <c r="E3686">
        <v>205</v>
      </c>
    </row>
    <row r="3687" spans="1:5" x14ac:dyDescent="0.25">
      <c r="A3687" t="s">
        <v>307</v>
      </c>
      <c r="B3687" t="s">
        <v>85</v>
      </c>
      <c r="C3687" t="s">
        <v>21</v>
      </c>
      <c r="D3687">
        <v>160</v>
      </c>
      <c r="E3687">
        <v>183</v>
      </c>
    </row>
    <row r="3688" spans="1:5" x14ac:dyDescent="0.25">
      <c r="A3688" t="s">
        <v>307</v>
      </c>
      <c r="B3688" t="s">
        <v>86</v>
      </c>
      <c r="C3688" t="s">
        <v>300</v>
      </c>
      <c r="D3688">
        <v>46</v>
      </c>
      <c r="E3688">
        <v>44</v>
      </c>
    </row>
    <row r="3689" spans="1:5" x14ac:dyDescent="0.25">
      <c r="A3689" t="s">
        <v>307</v>
      </c>
      <c r="B3689" t="s">
        <v>86</v>
      </c>
      <c r="C3689" t="s">
        <v>4</v>
      </c>
      <c r="D3689">
        <v>182</v>
      </c>
      <c r="E3689">
        <v>173</v>
      </c>
    </row>
    <row r="3690" spans="1:5" x14ac:dyDescent="0.25">
      <c r="A3690" t="s">
        <v>307</v>
      </c>
      <c r="B3690" t="s">
        <v>86</v>
      </c>
      <c r="C3690" t="s">
        <v>5</v>
      </c>
      <c r="D3690">
        <v>225</v>
      </c>
      <c r="E3690">
        <v>216</v>
      </c>
    </row>
    <row r="3691" spans="1:5" x14ac:dyDescent="0.25">
      <c r="A3691" t="s">
        <v>307</v>
      </c>
      <c r="B3691" t="s">
        <v>86</v>
      </c>
      <c r="C3691" t="s">
        <v>6</v>
      </c>
      <c r="D3691">
        <v>217</v>
      </c>
      <c r="E3691">
        <v>210</v>
      </c>
    </row>
    <row r="3692" spans="1:5" x14ac:dyDescent="0.25">
      <c r="A3692" t="s">
        <v>307</v>
      </c>
      <c r="B3692" t="s">
        <v>86</v>
      </c>
      <c r="C3692" t="s">
        <v>7</v>
      </c>
      <c r="D3692">
        <v>205</v>
      </c>
      <c r="E3692">
        <v>200</v>
      </c>
    </row>
    <row r="3693" spans="1:5" x14ac:dyDescent="0.25">
      <c r="A3693" t="s">
        <v>307</v>
      </c>
      <c r="B3693" t="s">
        <v>86</v>
      </c>
      <c r="C3693" t="s">
        <v>8</v>
      </c>
      <c r="D3693">
        <v>182</v>
      </c>
      <c r="E3693">
        <v>183</v>
      </c>
    </row>
    <row r="3694" spans="1:5" x14ac:dyDescent="0.25">
      <c r="A3694" t="s">
        <v>307</v>
      </c>
      <c r="B3694" t="s">
        <v>86</v>
      </c>
      <c r="C3694" t="s">
        <v>9</v>
      </c>
      <c r="D3694">
        <v>165</v>
      </c>
      <c r="E3694">
        <v>169</v>
      </c>
    </row>
    <row r="3695" spans="1:5" x14ac:dyDescent="0.25">
      <c r="A3695" t="s">
        <v>307</v>
      </c>
      <c r="B3695" t="s">
        <v>86</v>
      </c>
      <c r="C3695" t="s">
        <v>10</v>
      </c>
      <c r="D3695">
        <v>157</v>
      </c>
      <c r="E3695">
        <v>167</v>
      </c>
    </row>
    <row r="3696" spans="1:5" x14ac:dyDescent="0.25">
      <c r="A3696" t="s">
        <v>307</v>
      </c>
      <c r="B3696" t="s">
        <v>86</v>
      </c>
      <c r="C3696" t="s">
        <v>11</v>
      </c>
      <c r="D3696">
        <v>128</v>
      </c>
      <c r="E3696">
        <v>140</v>
      </c>
    </row>
    <row r="3697" spans="1:5" x14ac:dyDescent="0.25">
      <c r="A3697" t="s">
        <v>307</v>
      </c>
      <c r="B3697" t="s">
        <v>86</v>
      </c>
      <c r="C3697" t="s">
        <v>12</v>
      </c>
      <c r="D3697">
        <v>107</v>
      </c>
      <c r="E3697">
        <v>120</v>
      </c>
    </row>
    <row r="3698" spans="1:5" x14ac:dyDescent="0.25">
      <c r="A3698" t="s">
        <v>307</v>
      </c>
      <c r="B3698" t="s">
        <v>86</v>
      </c>
      <c r="C3698" t="s">
        <v>13</v>
      </c>
      <c r="D3698">
        <v>93</v>
      </c>
      <c r="E3698">
        <v>102</v>
      </c>
    </row>
    <row r="3699" spans="1:5" x14ac:dyDescent="0.25">
      <c r="A3699" t="s">
        <v>307</v>
      </c>
      <c r="B3699" t="s">
        <v>86</v>
      </c>
      <c r="C3699" t="s">
        <v>14</v>
      </c>
      <c r="D3699">
        <v>81</v>
      </c>
      <c r="E3699">
        <v>87</v>
      </c>
    </row>
    <row r="3700" spans="1:5" x14ac:dyDescent="0.25">
      <c r="A3700" t="s">
        <v>307</v>
      </c>
      <c r="B3700" t="s">
        <v>86</v>
      </c>
      <c r="C3700" t="s">
        <v>15</v>
      </c>
      <c r="D3700">
        <v>68</v>
      </c>
      <c r="E3700">
        <v>71</v>
      </c>
    </row>
    <row r="3701" spans="1:5" x14ac:dyDescent="0.25">
      <c r="A3701" t="s">
        <v>307</v>
      </c>
      <c r="B3701" t="s">
        <v>86</v>
      </c>
      <c r="C3701" t="s">
        <v>16</v>
      </c>
      <c r="D3701">
        <v>55</v>
      </c>
      <c r="E3701">
        <v>56</v>
      </c>
    </row>
    <row r="3702" spans="1:5" x14ac:dyDescent="0.25">
      <c r="A3702" t="s">
        <v>307</v>
      </c>
      <c r="B3702" t="s">
        <v>86</v>
      </c>
      <c r="C3702" t="s">
        <v>17</v>
      </c>
      <c r="D3702">
        <v>41</v>
      </c>
      <c r="E3702">
        <v>42</v>
      </c>
    </row>
    <row r="3703" spans="1:5" x14ac:dyDescent="0.25">
      <c r="A3703" t="s">
        <v>307</v>
      </c>
      <c r="B3703" t="s">
        <v>86</v>
      </c>
      <c r="C3703" t="s">
        <v>18</v>
      </c>
      <c r="D3703">
        <v>28</v>
      </c>
      <c r="E3703">
        <v>30</v>
      </c>
    </row>
    <row r="3704" spans="1:5" x14ac:dyDescent="0.25">
      <c r="A3704" t="s">
        <v>307</v>
      </c>
      <c r="B3704" t="s">
        <v>86</v>
      </c>
      <c r="C3704" t="s">
        <v>19</v>
      </c>
      <c r="D3704">
        <v>18</v>
      </c>
      <c r="E3704">
        <v>20</v>
      </c>
    </row>
    <row r="3705" spans="1:5" x14ac:dyDescent="0.25">
      <c r="A3705" t="s">
        <v>307</v>
      </c>
      <c r="B3705" t="s">
        <v>86</v>
      </c>
      <c r="C3705" t="s">
        <v>20</v>
      </c>
      <c r="D3705">
        <v>11</v>
      </c>
      <c r="E3705">
        <v>12</v>
      </c>
    </row>
    <row r="3706" spans="1:5" x14ac:dyDescent="0.25">
      <c r="A3706" t="s">
        <v>307</v>
      </c>
      <c r="B3706" t="s">
        <v>86</v>
      </c>
      <c r="C3706" t="s">
        <v>21</v>
      </c>
      <c r="D3706">
        <v>10</v>
      </c>
      <c r="E3706">
        <v>11</v>
      </c>
    </row>
    <row r="3707" spans="1:5" x14ac:dyDescent="0.25">
      <c r="A3707" t="s">
        <v>307</v>
      </c>
      <c r="B3707" t="s">
        <v>87</v>
      </c>
      <c r="C3707" t="s">
        <v>300</v>
      </c>
      <c r="D3707">
        <v>2258</v>
      </c>
      <c r="E3707">
        <v>2147</v>
      </c>
    </row>
    <row r="3708" spans="1:5" x14ac:dyDescent="0.25">
      <c r="A3708" t="s">
        <v>307</v>
      </c>
      <c r="B3708" t="s">
        <v>87</v>
      </c>
      <c r="C3708" t="s">
        <v>4</v>
      </c>
      <c r="D3708">
        <v>8913</v>
      </c>
      <c r="E3708">
        <v>8460</v>
      </c>
    </row>
    <row r="3709" spans="1:5" x14ac:dyDescent="0.25">
      <c r="A3709" t="s">
        <v>307</v>
      </c>
      <c r="B3709" t="s">
        <v>87</v>
      </c>
      <c r="C3709" t="s">
        <v>5</v>
      </c>
      <c r="D3709">
        <v>10999</v>
      </c>
      <c r="E3709">
        <v>10582</v>
      </c>
    </row>
    <row r="3710" spans="1:5" x14ac:dyDescent="0.25">
      <c r="A3710" t="s">
        <v>307</v>
      </c>
      <c r="B3710" t="s">
        <v>87</v>
      </c>
      <c r="C3710" t="s">
        <v>6</v>
      </c>
      <c r="D3710">
        <v>10603</v>
      </c>
      <c r="E3710">
        <v>10270</v>
      </c>
    </row>
    <row r="3711" spans="1:5" x14ac:dyDescent="0.25">
      <c r="A3711" t="s">
        <v>307</v>
      </c>
      <c r="B3711" t="s">
        <v>87</v>
      </c>
      <c r="C3711" t="s">
        <v>7</v>
      </c>
      <c r="D3711">
        <v>10035</v>
      </c>
      <c r="E3711">
        <v>9762</v>
      </c>
    </row>
    <row r="3712" spans="1:5" x14ac:dyDescent="0.25">
      <c r="A3712" t="s">
        <v>307</v>
      </c>
      <c r="B3712" t="s">
        <v>87</v>
      </c>
      <c r="C3712" t="s">
        <v>8</v>
      </c>
      <c r="D3712">
        <v>8913</v>
      </c>
      <c r="E3712">
        <v>8929</v>
      </c>
    </row>
    <row r="3713" spans="1:5" x14ac:dyDescent="0.25">
      <c r="A3713" t="s">
        <v>307</v>
      </c>
      <c r="B3713" t="s">
        <v>87</v>
      </c>
      <c r="C3713" t="s">
        <v>9</v>
      </c>
      <c r="D3713">
        <v>8094</v>
      </c>
      <c r="E3713">
        <v>8265</v>
      </c>
    </row>
    <row r="3714" spans="1:5" x14ac:dyDescent="0.25">
      <c r="A3714" t="s">
        <v>307</v>
      </c>
      <c r="B3714" t="s">
        <v>87</v>
      </c>
      <c r="C3714" t="s">
        <v>10</v>
      </c>
      <c r="D3714">
        <v>7297</v>
      </c>
      <c r="E3714">
        <v>7703</v>
      </c>
    </row>
    <row r="3715" spans="1:5" x14ac:dyDescent="0.25">
      <c r="A3715" t="s">
        <v>307</v>
      </c>
      <c r="B3715" t="s">
        <v>87</v>
      </c>
      <c r="C3715" t="s">
        <v>11</v>
      </c>
      <c r="D3715">
        <v>6259</v>
      </c>
      <c r="E3715">
        <v>6846</v>
      </c>
    </row>
    <row r="3716" spans="1:5" x14ac:dyDescent="0.25">
      <c r="A3716" t="s">
        <v>307</v>
      </c>
      <c r="B3716" t="s">
        <v>87</v>
      </c>
      <c r="C3716" t="s">
        <v>12</v>
      </c>
      <c r="D3716">
        <v>5255</v>
      </c>
      <c r="E3716">
        <v>5896</v>
      </c>
    </row>
    <row r="3717" spans="1:5" x14ac:dyDescent="0.25">
      <c r="A3717" t="s">
        <v>307</v>
      </c>
      <c r="B3717" t="s">
        <v>87</v>
      </c>
      <c r="C3717" t="s">
        <v>13</v>
      </c>
      <c r="D3717">
        <v>4542</v>
      </c>
      <c r="E3717">
        <v>5024</v>
      </c>
    </row>
    <row r="3718" spans="1:5" x14ac:dyDescent="0.25">
      <c r="A3718" t="s">
        <v>307</v>
      </c>
      <c r="B3718" t="s">
        <v>87</v>
      </c>
      <c r="C3718" t="s">
        <v>14</v>
      </c>
      <c r="D3718">
        <v>3987</v>
      </c>
      <c r="E3718">
        <v>4256</v>
      </c>
    </row>
    <row r="3719" spans="1:5" x14ac:dyDescent="0.25">
      <c r="A3719" t="s">
        <v>307</v>
      </c>
      <c r="B3719" t="s">
        <v>87</v>
      </c>
      <c r="C3719" t="s">
        <v>15</v>
      </c>
      <c r="D3719">
        <v>3327</v>
      </c>
      <c r="E3719">
        <v>3488</v>
      </c>
    </row>
    <row r="3720" spans="1:5" x14ac:dyDescent="0.25">
      <c r="A3720" t="s">
        <v>307</v>
      </c>
      <c r="B3720" t="s">
        <v>87</v>
      </c>
      <c r="C3720" t="s">
        <v>16</v>
      </c>
      <c r="D3720">
        <v>2693</v>
      </c>
      <c r="E3720">
        <v>2772</v>
      </c>
    </row>
    <row r="3721" spans="1:5" x14ac:dyDescent="0.25">
      <c r="A3721" t="s">
        <v>307</v>
      </c>
      <c r="B3721" t="s">
        <v>87</v>
      </c>
      <c r="C3721" t="s">
        <v>17</v>
      </c>
      <c r="D3721">
        <v>2020</v>
      </c>
      <c r="E3721">
        <v>2095</v>
      </c>
    </row>
    <row r="3722" spans="1:5" x14ac:dyDescent="0.25">
      <c r="A3722" t="s">
        <v>307</v>
      </c>
      <c r="B3722" t="s">
        <v>87</v>
      </c>
      <c r="C3722" t="s">
        <v>18</v>
      </c>
      <c r="D3722">
        <v>1412</v>
      </c>
      <c r="E3722">
        <v>1483</v>
      </c>
    </row>
    <row r="3723" spans="1:5" x14ac:dyDescent="0.25">
      <c r="A3723" t="s">
        <v>307</v>
      </c>
      <c r="B3723" t="s">
        <v>87</v>
      </c>
      <c r="C3723" t="s">
        <v>19</v>
      </c>
      <c r="D3723">
        <v>911</v>
      </c>
      <c r="E3723">
        <v>989</v>
      </c>
    </row>
    <row r="3724" spans="1:5" x14ac:dyDescent="0.25">
      <c r="A3724" t="s">
        <v>307</v>
      </c>
      <c r="B3724" t="s">
        <v>87</v>
      </c>
      <c r="C3724" t="s">
        <v>20</v>
      </c>
      <c r="D3724">
        <v>554</v>
      </c>
      <c r="E3724">
        <v>624</v>
      </c>
    </row>
    <row r="3725" spans="1:5" x14ac:dyDescent="0.25">
      <c r="A3725" t="s">
        <v>307</v>
      </c>
      <c r="B3725" t="s">
        <v>87</v>
      </c>
      <c r="C3725" t="s">
        <v>21</v>
      </c>
      <c r="D3725">
        <v>488</v>
      </c>
      <c r="E3725">
        <v>559</v>
      </c>
    </row>
    <row r="3726" spans="1:5" x14ac:dyDescent="0.25">
      <c r="A3726" t="s">
        <v>307</v>
      </c>
      <c r="B3726" t="s">
        <v>88</v>
      </c>
      <c r="C3726" t="s">
        <v>300</v>
      </c>
      <c r="D3726">
        <v>136</v>
      </c>
      <c r="E3726">
        <v>130</v>
      </c>
    </row>
    <row r="3727" spans="1:5" x14ac:dyDescent="0.25">
      <c r="A3727" t="s">
        <v>307</v>
      </c>
      <c r="B3727" t="s">
        <v>88</v>
      </c>
      <c r="C3727" t="s">
        <v>4</v>
      </c>
      <c r="D3727">
        <v>540</v>
      </c>
      <c r="E3727">
        <v>512</v>
      </c>
    </row>
    <row r="3728" spans="1:5" x14ac:dyDescent="0.25">
      <c r="A3728" t="s">
        <v>307</v>
      </c>
      <c r="B3728" t="s">
        <v>88</v>
      </c>
      <c r="C3728" t="s">
        <v>5</v>
      </c>
      <c r="D3728">
        <v>666</v>
      </c>
      <c r="E3728">
        <v>641</v>
      </c>
    </row>
    <row r="3729" spans="1:5" x14ac:dyDescent="0.25">
      <c r="A3729" t="s">
        <v>307</v>
      </c>
      <c r="B3729" t="s">
        <v>88</v>
      </c>
      <c r="C3729" t="s">
        <v>6</v>
      </c>
      <c r="D3729">
        <v>642</v>
      </c>
      <c r="E3729">
        <v>622</v>
      </c>
    </row>
    <row r="3730" spans="1:5" x14ac:dyDescent="0.25">
      <c r="A3730" t="s">
        <v>307</v>
      </c>
      <c r="B3730" t="s">
        <v>88</v>
      </c>
      <c r="C3730" t="s">
        <v>7</v>
      </c>
      <c r="D3730">
        <v>608</v>
      </c>
      <c r="E3730">
        <v>591</v>
      </c>
    </row>
    <row r="3731" spans="1:5" x14ac:dyDescent="0.25">
      <c r="A3731" t="s">
        <v>307</v>
      </c>
      <c r="B3731" t="s">
        <v>88</v>
      </c>
      <c r="C3731" t="s">
        <v>8</v>
      </c>
      <c r="D3731">
        <v>540</v>
      </c>
      <c r="E3731">
        <v>541</v>
      </c>
    </row>
    <row r="3732" spans="1:5" x14ac:dyDescent="0.25">
      <c r="A3732" t="s">
        <v>307</v>
      </c>
      <c r="B3732" t="s">
        <v>88</v>
      </c>
      <c r="C3732" t="s">
        <v>9</v>
      </c>
      <c r="D3732">
        <v>490</v>
      </c>
      <c r="E3732">
        <v>500</v>
      </c>
    </row>
    <row r="3733" spans="1:5" x14ac:dyDescent="0.25">
      <c r="A3733" t="s">
        <v>307</v>
      </c>
      <c r="B3733" t="s">
        <v>88</v>
      </c>
      <c r="C3733" t="s">
        <v>10</v>
      </c>
      <c r="D3733">
        <v>451</v>
      </c>
      <c r="E3733">
        <v>477</v>
      </c>
    </row>
    <row r="3734" spans="1:5" x14ac:dyDescent="0.25">
      <c r="A3734" t="s">
        <v>307</v>
      </c>
      <c r="B3734" t="s">
        <v>88</v>
      </c>
      <c r="C3734" t="s">
        <v>11</v>
      </c>
      <c r="D3734">
        <v>379</v>
      </c>
      <c r="E3734">
        <v>414</v>
      </c>
    </row>
    <row r="3735" spans="1:5" x14ac:dyDescent="0.25">
      <c r="A3735" t="s">
        <v>307</v>
      </c>
      <c r="B3735" t="s">
        <v>88</v>
      </c>
      <c r="C3735" t="s">
        <v>12</v>
      </c>
      <c r="D3735">
        <v>318</v>
      </c>
      <c r="E3735">
        <v>357</v>
      </c>
    </row>
    <row r="3736" spans="1:5" x14ac:dyDescent="0.25">
      <c r="A3736" t="s">
        <v>307</v>
      </c>
      <c r="B3736" t="s">
        <v>88</v>
      </c>
      <c r="C3736" t="s">
        <v>13</v>
      </c>
      <c r="D3736">
        <v>275</v>
      </c>
      <c r="E3736">
        <v>304</v>
      </c>
    </row>
    <row r="3737" spans="1:5" x14ac:dyDescent="0.25">
      <c r="A3737" t="s">
        <v>307</v>
      </c>
      <c r="B3737" t="s">
        <v>88</v>
      </c>
      <c r="C3737" t="s">
        <v>14</v>
      </c>
      <c r="D3737">
        <v>241</v>
      </c>
      <c r="E3737">
        <v>257</v>
      </c>
    </row>
    <row r="3738" spans="1:5" x14ac:dyDescent="0.25">
      <c r="A3738" t="s">
        <v>307</v>
      </c>
      <c r="B3738" t="s">
        <v>88</v>
      </c>
      <c r="C3738" t="s">
        <v>15</v>
      </c>
      <c r="D3738">
        <v>201</v>
      </c>
      <c r="E3738">
        <v>211</v>
      </c>
    </row>
    <row r="3739" spans="1:5" x14ac:dyDescent="0.25">
      <c r="A3739" t="s">
        <v>307</v>
      </c>
      <c r="B3739" t="s">
        <v>88</v>
      </c>
      <c r="C3739" t="s">
        <v>16</v>
      </c>
      <c r="D3739">
        <v>163</v>
      </c>
      <c r="E3739">
        <v>168</v>
      </c>
    </row>
    <row r="3740" spans="1:5" x14ac:dyDescent="0.25">
      <c r="A3740" t="s">
        <v>307</v>
      </c>
      <c r="B3740" t="s">
        <v>88</v>
      </c>
      <c r="C3740" t="s">
        <v>17</v>
      </c>
      <c r="D3740">
        <v>122</v>
      </c>
      <c r="E3740">
        <v>126</v>
      </c>
    </row>
    <row r="3741" spans="1:5" x14ac:dyDescent="0.25">
      <c r="A3741" t="s">
        <v>307</v>
      </c>
      <c r="B3741" t="s">
        <v>88</v>
      </c>
      <c r="C3741" t="s">
        <v>18</v>
      </c>
      <c r="D3741">
        <v>85</v>
      </c>
      <c r="E3741">
        <v>89</v>
      </c>
    </row>
    <row r="3742" spans="1:5" x14ac:dyDescent="0.25">
      <c r="A3742" t="s">
        <v>307</v>
      </c>
      <c r="B3742" t="s">
        <v>88</v>
      </c>
      <c r="C3742" t="s">
        <v>19</v>
      </c>
      <c r="D3742">
        <v>55</v>
      </c>
      <c r="E3742">
        <v>59</v>
      </c>
    </row>
    <row r="3743" spans="1:5" x14ac:dyDescent="0.25">
      <c r="A3743" t="s">
        <v>307</v>
      </c>
      <c r="B3743" t="s">
        <v>88</v>
      </c>
      <c r="C3743" t="s">
        <v>20</v>
      </c>
      <c r="D3743">
        <v>33</v>
      </c>
      <c r="E3743">
        <v>37</v>
      </c>
    </row>
    <row r="3744" spans="1:5" x14ac:dyDescent="0.25">
      <c r="A3744" t="s">
        <v>307</v>
      </c>
      <c r="B3744" t="s">
        <v>88</v>
      </c>
      <c r="C3744" t="s">
        <v>21</v>
      </c>
      <c r="D3744">
        <v>29</v>
      </c>
      <c r="E3744">
        <v>33</v>
      </c>
    </row>
    <row r="3745" spans="1:5" x14ac:dyDescent="0.25">
      <c r="A3745" t="s">
        <v>307</v>
      </c>
      <c r="B3745" t="s">
        <v>89</v>
      </c>
      <c r="C3745" t="s">
        <v>300</v>
      </c>
      <c r="D3745">
        <v>945</v>
      </c>
      <c r="E3745">
        <v>899</v>
      </c>
    </row>
    <row r="3746" spans="1:5" x14ac:dyDescent="0.25">
      <c r="A3746" t="s">
        <v>307</v>
      </c>
      <c r="B3746" t="s">
        <v>89</v>
      </c>
      <c r="C3746" t="s">
        <v>4</v>
      </c>
      <c r="D3746">
        <v>3733</v>
      </c>
      <c r="E3746">
        <v>3544</v>
      </c>
    </row>
    <row r="3747" spans="1:5" x14ac:dyDescent="0.25">
      <c r="A3747" t="s">
        <v>307</v>
      </c>
      <c r="B3747" t="s">
        <v>89</v>
      </c>
      <c r="C3747" t="s">
        <v>5</v>
      </c>
      <c r="D3747">
        <v>4607</v>
      </c>
      <c r="E3747">
        <v>4433</v>
      </c>
    </row>
    <row r="3748" spans="1:5" x14ac:dyDescent="0.25">
      <c r="A3748" t="s">
        <v>307</v>
      </c>
      <c r="B3748" t="s">
        <v>89</v>
      </c>
      <c r="C3748" t="s">
        <v>6</v>
      </c>
      <c r="D3748">
        <v>4441</v>
      </c>
      <c r="E3748">
        <v>4302</v>
      </c>
    </row>
    <row r="3749" spans="1:5" x14ac:dyDescent="0.25">
      <c r="A3749" t="s">
        <v>307</v>
      </c>
      <c r="B3749" t="s">
        <v>89</v>
      </c>
      <c r="C3749" t="s">
        <v>7</v>
      </c>
      <c r="D3749">
        <v>4203</v>
      </c>
      <c r="E3749">
        <v>4089</v>
      </c>
    </row>
    <row r="3750" spans="1:5" x14ac:dyDescent="0.25">
      <c r="A3750" t="s">
        <v>307</v>
      </c>
      <c r="B3750" t="s">
        <v>89</v>
      </c>
      <c r="C3750" t="s">
        <v>8</v>
      </c>
      <c r="D3750">
        <v>3733</v>
      </c>
      <c r="E3750">
        <v>3740</v>
      </c>
    </row>
    <row r="3751" spans="1:5" x14ac:dyDescent="0.25">
      <c r="A3751" t="s">
        <v>307</v>
      </c>
      <c r="B3751" t="s">
        <v>89</v>
      </c>
      <c r="C3751" t="s">
        <v>9</v>
      </c>
      <c r="D3751">
        <v>3390</v>
      </c>
      <c r="E3751">
        <v>3462</v>
      </c>
    </row>
    <row r="3752" spans="1:5" x14ac:dyDescent="0.25">
      <c r="A3752" t="s">
        <v>307</v>
      </c>
      <c r="B3752" t="s">
        <v>89</v>
      </c>
      <c r="C3752" t="s">
        <v>10</v>
      </c>
      <c r="D3752">
        <v>3066</v>
      </c>
      <c r="E3752">
        <v>3231</v>
      </c>
    </row>
    <row r="3753" spans="1:5" x14ac:dyDescent="0.25">
      <c r="A3753" t="s">
        <v>307</v>
      </c>
      <c r="B3753" t="s">
        <v>89</v>
      </c>
      <c r="C3753" t="s">
        <v>11</v>
      </c>
      <c r="D3753">
        <v>2621</v>
      </c>
      <c r="E3753">
        <v>2868</v>
      </c>
    </row>
    <row r="3754" spans="1:5" x14ac:dyDescent="0.25">
      <c r="A3754" t="s">
        <v>307</v>
      </c>
      <c r="B3754" t="s">
        <v>89</v>
      </c>
      <c r="C3754" t="s">
        <v>12</v>
      </c>
      <c r="D3754">
        <v>2201</v>
      </c>
      <c r="E3754">
        <v>2470</v>
      </c>
    </row>
    <row r="3755" spans="1:5" x14ac:dyDescent="0.25">
      <c r="A3755" t="s">
        <v>307</v>
      </c>
      <c r="B3755" t="s">
        <v>89</v>
      </c>
      <c r="C3755" t="s">
        <v>13</v>
      </c>
      <c r="D3755">
        <v>1902</v>
      </c>
      <c r="E3755">
        <v>2104</v>
      </c>
    </row>
    <row r="3756" spans="1:5" x14ac:dyDescent="0.25">
      <c r="A3756" t="s">
        <v>307</v>
      </c>
      <c r="B3756" t="s">
        <v>89</v>
      </c>
      <c r="C3756" t="s">
        <v>14</v>
      </c>
      <c r="D3756">
        <v>1670</v>
      </c>
      <c r="E3756">
        <v>1783</v>
      </c>
    </row>
    <row r="3757" spans="1:5" x14ac:dyDescent="0.25">
      <c r="A3757" t="s">
        <v>307</v>
      </c>
      <c r="B3757" t="s">
        <v>89</v>
      </c>
      <c r="C3757" t="s">
        <v>15</v>
      </c>
      <c r="D3757">
        <v>1393</v>
      </c>
      <c r="E3757">
        <v>1461</v>
      </c>
    </row>
    <row r="3758" spans="1:5" x14ac:dyDescent="0.25">
      <c r="A3758" t="s">
        <v>307</v>
      </c>
      <c r="B3758" t="s">
        <v>89</v>
      </c>
      <c r="C3758" t="s">
        <v>16</v>
      </c>
      <c r="D3758">
        <v>1128</v>
      </c>
      <c r="E3758">
        <v>1161</v>
      </c>
    </row>
    <row r="3759" spans="1:5" x14ac:dyDescent="0.25">
      <c r="A3759" t="s">
        <v>307</v>
      </c>
      <c r="B3759" t="s">
        <v>89</v>
      </c>
      <c r="C3759" t="s">
        <v>17</v>
      </c>
      <c r="D3759">
        <v>846</v>
      </c>
      <c r="E3759">
        <v>877</v>
      </c>
    </row>
    <row r="3760" spans="1:5" x14ac:dyDescent="0.25">
      <c r="A3760" t="s">
        <v>307</v>
      </c>
      <c r="B3760" t="s">
        <v>89</v>
      </c>
      <c r="C3760" t="s">
        <v>18</v>
      </c>
      <c r="D3760">
        <v>591</v>
      </c>
      <c r="E3760">
        <v>621</v>
      </c>
    </row>
    <row r="3761" spans="1:5" x14ac:dyDescent="0.25">
      <c r="A3761" t="s">
        <v>307</v>
      </c>
      <c r="B3761" t="s">
        <v>89</v>
      </c>
      <c r="C3761" t="s">
        <v>19</v>
      </c>
      <c r="D3761">
        <v>381</v>
      </c>
      <c r="E3761">
        <v>414</v>
      </c>
    </row>
    <row r="3762" spans="1:5" x14ac:dyDescent="0.25">
      <c r="A3762" t="s">
        <v>307</v>
      </c>
      <c r="B3762" t="s">
        <v>89</v>
      </c>
      <c r="C3762" t="s">
        <v>20</v>
      </c>
      <c r="D3762">
        <v>232</v>
      </c>
      <c r="E3762">
        <v>261</v>
      </c>
    </row>
    <row r="3763" spans="1:5" x14ac:dyDescent="0.25">
      <c r="A3763" t="s">
        <v>307</v>
      </c>
      <c r="B3763" t="s">
        <v>89</v>
      </c>
      <c r="C3763" t="s">
        <v>21</v>
      </c>
      <c r="D3763">
        <v>204</v>
      </c>
      <c r="E3763">
        <v>234</v>
      </c>
    </row>
    <row r="3764" spans="1:5" x14ac:dyDescent="0.25">
      <c r="A3764" t="s">
        <v>307</v>
      </c>
      <c r="B3764" t="s">
        <v>90</v>
      </c>
      <c r="C3764" t="s">
        <v>300</v>
      </c>
      <c r="D3764">
        <v>179</v>
      </c>
      <c r="E3764">
        <v>170</v>
      </c>
    </row>
    <row r="3765" spans="1:5" x14ac:dyDescent="0.25">
      <c r="A3765" t="s">
        <v>307</v>
      </c>
      <c r="B3765" t="s">
        <v>90</v>
      </c>
      <c r="C3765" t="s">
        <v>4</v>
      </c>
      <c r="D3765">
        <v>708</v>
      </c>
      <c r="E3765">
        <v>672</v>
      </c>
    </row>
    <row r="3766" spans="1:5" x14ac:dyDescent="0.25">
      <c r="A3766" t="s">
        <v>307</v>
      </c>
      <c r="B3766" t="s">
        <v>90</v>
      </c>
      <c r="C3766" t="s">
        <v>5</v>
      </c>
      <c r="D3766">
        <v>873</v>
      </c>
      <c r="E3766">
        <v>840</v>
      </c>
    </row>
    <row r="3767" spans="1:5" x14ac:dyDescent="0.25">
      <c r="A3767" t="s">
        <v>307</v>
      </c>
      <c r="B3767" t="s">
        <v>90</v>
      </c>
      <c r="C3767" t="s">
        <v>6</v>
      </c>
      <c r="D3767">
        <v>842</v>
      </c>
      <c r="E3767">
        <v>815</v>
      </c>
    </row>
    <row r="3768" spans="1:5" x14ac:dyDescent="0.25">
      <c r="A3768" t="s">
        <v>307</v>
      </c>
      <c r="B3768" t="s">
        <v>90</v>
      </c>
      <c r="C3768" t="s">
        <v>7</v>
      </c>
      <c r="D3768">
        <v>797</v>
      </c>
      <c r="E3768">
        <v>775</v>
      </c>
    </row>
    <row r="3769" spans="1:5" x14ac:dyDescent="0.25">
      <c r="A3769" t="s">
        <v>307</v>
      </c>
      <c r="B3769" t="s">
        <v>90</v>
      </c>
      <c r="C3769" t="s">
        <v>8</v>
      </c>
      <c r="D3769">
        <v>708</v>
      </c>
      <c r="E3769">
        <v>709</v>
      </c>
    </row>
    <row r="3770" spans="1:5" x14ac:dyDescent="0.25">
      <c r="A3770" t="s">
        <v>307</v>
      </c>
      <c r="B3770" t="s">
        <v>90</v>
      </c>
      <c r="C3770" t="s">
        <v>9</v>
      </c>
      <c r="D3770">
        <v>643</v>
      </c>
      <c r="E3770">
        <v>656</v>
      </c>
    </row>
    <row r="3771" spans="1:5" x14ac:dyDescent="0.25">
      <c r="A3771" t="s">
        <v>307</v>
      </c>
      <c r="B3771" t="s">
        <v>90</v>
      </c>
      <c r="C3771" t="s">
        <v>10</v>
      </c>
      <c r="D3771">
        <v>586</v>
      </c>
      <c r="E3771">
        <v>621</v>
      </c>
    </row>
    <row r="3772" spans="1:5" x14ac:dyDescent="0.25">
      <c r="A3772" t="s">
        <v>307</v>
      </c>
      <c r="B3772" t="s">
        <v>90</v>
      </c>
      <c r="C3772" t="s">
        <v>11</v>
      </c>
      <c r="D3772">
        <v>497</v>
      </c>
      <c r="E3772">
        <v>543</v>
      </c>
    </row>
    <row r="3773" spans="1:5" x14ac:dyDescent="0.25">
      <c r="A3773" t="s">
        <v>307</v>
      </c>
      <c r="B3773" t="s">
        <v>90</v>
      </c>
      <c r="C3773" t="s">
        <v>12</v>
      </c>
      <c r="D3773">
        <v>417</v>
      </c>
      <c r="E3773">
        <v>468</v>
      </c>
    </row>
    <row r="3774" spans="1:5" x14ac:dyDescent="0.25">
      <c r="A3774" t="s">
        <v>307</v>
      </c>
      <c r="B3774" t="s">
        <v>90</v>
      </c>
      <c r="C3774" t="s">
        <v>13</v>
      </c>
      <c r="D3774">
        <v>360</v>
      </c>
      <c r="E3774">
        <v>399</v>
      </c>
    </row>
    <row r="3775" spans="1:5" x14ac:dyDescent="0.25">
      <c r="A3775" t="s">
        <v>307</v>
      </c>
      <c r="B3775" t="s">
        <v>90</v>
      </c>
      <c r="C3775" t="s">
        <v>14</v>
      </c>
      <c r="D3775">
        <v>316</v>
      </c>
      <c r="E3775">
        <v>338</v>
      </c>
    </row>
    <row r="3776" spans="1:5" x14ac:dyDescent="0.25">
      <c r="A3776" t="s">
        <v>307</v>
      </c>
      <c r="B3776" t="s">
        <v>90</v>
      </c>
      <c r="C3776" t="s">
        <v>15</v>
      </c>
      <c r="D3776">
        <v>264</v>
      </c>
      <c r="E3776">
        <v>277</v>
      </c>
    </row>
    <row r="3777" spans="1:5" x14ac:dyDescent="0.25">
      <c r="A3777" t="s">
        <v>307</v>
      </c>
      <c r="B3777" t="s">
        <v>90</v>
      </c>
      <c r="C3777" t="s">
        <v>16</v>
      </c>
      <c r="D3777">
        <v>214</v>
      </c>
      <c r="E3777">
        <v>220</v>
      </c>
    </row>
    <row r="3778" spans="1:5" x14ac:dyDescent="0.25">
      <c r="A3778" t="s">
        <v>307</v>
      </c>
      <c r="B3778" t="s">
        <v>90</v>
      </c>
      <c r="C3778" t="s">
        <v>17</v>
      </c>
      <c r="D3778">
        <v>160</v>
      </c>
      <c r="E3778">
        <v>166</v>
      </c>
    </row>
    <row r="3779" spans="1:5" x14ac:dyDescent="0.25">
      <c r="A3779" t="s">
        <v>307</v>
      </c>
      <c r="B3779" t="s">
        <v>90</v>
      </c>
      <c r="C3779" t="s">
        <v>18</v>
      </c>
      <c r="D3779">
        <v>112</v>
      </c>
      <c r="E3779">
        <v>117</v>
      </c>
    </row>
    <row r="3780" spans="1:5" x14ac:dyDescent="0.25">
      <c r="A3780" t="s">
        <v>307</v>
      </c>
      <c r="B3780" t="s">
        <v>90</v>
      </c>
      <c r="C3780" t="s">
        <v>19</v>
      </c>
      <c r="D3780">
        <v>72</v>
      </c>
      <c r="E3780">
        <v>78</v>
      </c>
    </row>
    <row r="3781" spans="1:5" x14ac:dyDescent="0.25">
      <c r="A3781" t="s">
        <v>307</v>
      </c>
      <c r="B3781" t="s">
        <v>90</v>
      </c>
      <c r="C3781" t="s">
        <v>20</v>
      </c>
      <c r="D3781">
        <v>44</v>
      </c>
      <c r="E3781">
        <v>49</v>
      </c>
    </row>
    <row r="3782" spans="1:5" x14ac:dyDescent="0.25">
      <c r="A3782" t="s">
        <v>307</v>
      </c>
      <c r="B3782" t="s">
        <v>90</v>
      </c>
      <c r="C3782" t="s">
        <v>21</v>
      </c>
      <c r="D3782">
        <v>38</v>
      </c>
      <c r="E3782">
        <v>44</v>
      </c>
    </row>
    <row r="3783" spans="1:5" x14ac:dyDescent="0.25">
      <c r="A3783" t="s">
        <v>307</v>
      </c>
      <c r="B3783" t="s">
        <v>91</v>
      </c>
      <c r="C3783" t="s">
        <v>300</v>
      </c>
      <c r="D3783">
        <v>38</v>
      </c>
      <c r="E3783">
        <v>36</v>
      </c>
    </row>
    <row r="3784" spans="1:5" x14ac:dyDescent="0.25">
      <c r="A3784" t="s">
        <v>307</v>
      </c>
      <c r="B3784" t="s">
        <v>91</v>
      </c>
      <c r="C3784" t="s">
        <v>4</v>
      </c>
      <c r="D3784">
        <v>152</v>
      </c>
      <c r="E3784">
        <v>144</v>
      </c>
    </row>
    <row r="3785" spans="1:5" x14ac:dyDescent="0.25">
      <c r="A3785" t="s">
        <v>307</v>
      </c>
      <c r="B3785" t="s">
        <v>91</v>
      </c>
      <c r="C3785" t="s">
        <v>5</v>
      </c>
      <c r="D3785">
        <v>188</v>
      </c>
      <c r="E3785">
        <v>181</v>
      </c>
    </row>
    <row r="3786" spans="1:5" x14ac:dyDescent="0.25">
      <c r="A3786" t="s">
        <v>307</v>
      </c>
      <c r="B3786" t="s">
        <v>91</v>
      </c>
      <c r="C3786" t="s">
        <v>6</v>
      </c>
      <c r="D3786">
        <v>181</v>
      </c>
      <c r="E3786">
        <v>175</v>
      </c>
    </row>
    <row r="3787" spans="1:5" x14ac:dyDescent="0.25">
      <c r="A3787" t="s">
        <v>307</v>
      </c>
      <c r="B3787" t="s">
        <v>91</v>
      </c>
      <c r="C3787" t="s">
        <v>7</v>
      </c>
      <c r="D3787">
        <v>171</v>
      </c>
      <c r="E3787">
        <v>166</v>
      </c>
    </row>
    <row r="3788" spans="1:5" x14ac:dyDescent="0.25">
      <c r="A3788" t="s">
        <v>307</v>
      </c>
      <c r="B3788" t="s">
        <v>91</v>
      </c>
      <c r="C3788" t="s">
        <v>8</v>
      </c>
      <c r="D3788">
        <v>152</v>
      </c>
      <c r="E3788">
        <v>152</v>
      </c>
    </row>
    <row r="3789" spans="1:5" x14ac:dyDescent="0.25">
      <c r="A3789" t="s">
        <v>307</v>
      </c>
      <c r="B3789" t="s">
        <v>91</v>
      </c>
      <c r="C3789" t="s">
        <v>9</v>
      </c>
      <c r="D3789">
        <v>138</v>
      </c>
      <c r="E3789">
        <v>141</v>
      </c>
    </row>
    <row r="3790" spans="1:5" x14ac:dyDescent="0.25">
      <c r="A3790" t="s">
        <v>307</v>
      </c>
      <c r="B3790" t="s">
        <v>91</v>
      </c>
      <c r="C3790" t="s">
        <v>10</v>
      </c>
      <c r="D3790">
        <v>134</v>
      </c>
      <c r="E3790">
        <v>143</v>
      </c>
    </row>
    <row r="3791" spans="1:5" x14ac:dyDescent="0.25">
      <c r="A3791" t="s">
        <v>307</v>
      </c>
      <c r="B3791" t="s">
        <v>91</v>
      </c>
      <c r="C3791" t="s">
        <v>11</v>
      </c>
      <c r="D3791">
        <v>107</v>
      </c>
      <c r="E3791">
        <v>117</v>
      </c>
    </row>
    <row r="3792" spans="1:5" x14ac:dyDescent="0.25">
      <c r="A3792" t="s">
        <v>307</v>
      </c>
      <c r="B3792" t="s">
        <v>91</v>
      </c>
      <c r="C3792" t="s">
        <v>12</v>
      </c>
      <c r="D3792">
        <v>89</v>
      </c>
      <c r="E3792">
        <v>100</v>
      </c>
    </row>
    <row r="3793" spans="1:5" x14ac:dyDescent="0.25">
      <c r="A3793" t="s">
        <v>307</v>
      </c>
      <c r="B3793" t="s">
        <v>91</v>
      </c>
      <c r="C3793" t="s">
        <v>13</v>
      </c>
      <c r="D3793">
        <v>77</v>
      </c>
      <c r="E3793">
        <v>85</v>
      </c>
    </row>
    <row r="3794" spans="1:5" x14ac:dyDescent="0.25">
      <c r="A3794" t="s">
        <v>307</v>
      </c>
      <c r="B3794" t="s">
        <v>91</v>
      </c>
      <c r="C3794" t="s">
        <v>14</v>
      </c>
      <c r="D3794">
        <v>68</v>
      </c>
      <c r="E3794">
        <v>72</v>
      </c>
    </row>
    <row r="3795" spans="1:5" x14ac:dyDescent="0.25">
      <c r="A3795" t="s">
        <v>307</v>
      </c>
      <c r="B3795" t="s">
        <v>91</v>
      </c>
      <c r="C3795" t="s">
        <v>15</v>
      </c>
      <c r="D3795">
        <v>56</v>
      </c>
      <c r="E3795">
        <v>59</v>
      </c>
    </row>
    <row r="3796" spans="1:5" x14ac:dyDescent="0.25">
      <c r="A3796" t="s">
        <v>307</v>
      </c>
      <c r="B3796" t="s">
        <v>91</v>
      </c>
      <c r="C3796" t="s">
        <v>16</v>
      </c>
      <c r="D3796">
        <v>46</v>
      </c>
      <c r="E3796">
        <v>47</v>
      </c>
    </row>
    <row r="3797" spans="1:5" x14ac:dyDescent="0.25">
      <c r="A3797" t="s">
        <v>307</v>
      </c>
      <c r="B3797" t="s">
        <v>91</v>
      </c>
      <c r="C3797" t="s">
        <v>17</v>
      </c>
      <c r="D3797">
        <v>34</v>
      </c>
      <c r="E3797">
        <v>35</v>
      </c>
    </row>
    <row r="3798" spans="1:5" x14ac:dyDescent="0.25">
      <c r="A3798" t="s">
        <v>307</v>
      </c>
      <c r="B3798" t="s">
        <v>91</v>
      </c>
      <c r="C3798" t="s">
        <v>18</v>
      </c>
      <c r="D3798">
        <v>24</v>
      </c>
      <c r="E3798">
        <v>25</v>
      </c>
    </row>
    <row r="3799" spans="1:5" x14ac:dyDescent="0.25">
      <c r="A3799" t="s">
        <v>307</v>
      </c>
      <c r="B3799" t="s">
        <v>91</v>
      </c>
      <c r="C3799" t="s">
        <v>19</v>
      </c>
      <c r="D3799">
        <v>15</v>
      </c>
      <c r="E3799">
        <v>16</v>
      </c>
    </row>
    <row r="3800" spans="1:5" x14ac:dyDescent="0.25">
      <c r="A3800" t="s">
        <v>307</v>
      </c>
      <c r="B3800" t="s">
        <v>91</v>
      </c>
      <c r="C3800" t="s">
        <v>20</v>
      </c>
      <c r="D3800">
        <v>9</v>
      </c>
      <c r="E3800">
        <v>10</v>
      </c>
    </row>
    <row r="3801" spans="1:5" x14ac:dyDescent="0.25">
      <c r="A3801" t="s">
        <v>307</v>
      </c>
      <c r="B3801" t="s">
        <v>91</v>
      </c>
      <c r="C3801" t="s">
        <v>21</v>
      </c>
      <c r="D3801">
        <v>8</v>
      </c>
      <c r="E3801">
        <v>9</v>
      </c>
    </row>
    <row r="3802" spans="1:5" x14ac:dyDescent="0.25">
      <c r="A3802" t="s">
        <v>307</v>
      </c>
      <c r="B3802" t="s">
        <v>92</v>
      </c>
      <c r="C3802" t="s">
        <v>300</v>
      </c>
      <c r="D3802">
        <v>533</v>
      </c>
      <c r="E3802">
        <v>507</v>
      </c>
    </row>
    <row r="3803" spans="1:5" x14ac:dyDescent="0.25">
      <c r="A3803" t="s">
        <v>307</v>
      </c>
      <c r="B3803" t="s">
        <v>92</v>
      </c>
      <c r="C3803" t="s">
        <v>4</v>
      </c>
      <c r="D3803">
        <v>2106</v>
      </c>
      <c r="E3803">
        <v>1999</v>
      </c>
    </row>
    <row r="3804" spans="1:5" x14ac:dyDescent="0.25">
      <c r="A3804" t="s">
        <v>307</v>
      </c>
      <c r="B3804" t="s">
        <v>92</v>
      </c>
      <c r="C3804" t="s">
        <v>5</v>
      </c>
      <c r="D3804">
        <v>2599</v>
      </c>
      <c r="E3804">
        <v>2500</v>
      </c>
    </row>
    <row r="3805" spans="1:5" x14ac:dyDescent="0.25">
      <c r="A3805" t="s">
        <v>307</v>
      </c>
      <c r="B3805" t="s">
        <v>92</v>
      </c>
      <c r="C3805" t="s">
        <v>6</v>
      </c>
      <c r="D3805">
        <v>2505</v>
      </c>
      <c r="E3805">
        <v>2426</v>
      </c>
    </row>
    <row r="3806" spans="1:5" x14ac:dyDescent="0.25">
      <c r="A3806" t="s">
        <v>307</v>
      </c>
      <c r="B3806" t="s">
        <v>92</v>
      </c>
      <c r="C3806" t="s">
        <v>7</v>
      </c>
      <c r="D3806">
        <v>2371</v>
      </c>
      <c r="E3806">
        <v>2306</v>
      </c>
    </row>
    <row r="3807" spans="1:5" x14ac:dyDescent="0.25">
      <c r="A3807" t="s">
        <v>307</v>
      </c>
      <c r="B3807" t="s">
        <v>92</v>
      </c>
      <c r="C3807" t="s">
        <v>8</v>
      </c>
      <c r="D3807">
        <v>2106</v>
      </c>
      <c r="E3807">
        <v>2109</v>
      </c>
    </row>
    <row r="3808" spans="1:5" x14ac:dyDescent="0.25">
      <c r="A3808" t="s">
        <v>307</v>
      </c>
      <c r="B3808" t="s">
        <v>92</v>
      </c>
      <c r="C3808" t="s">
        <v>9</v>
      </c>
      <c r="D3808">
        <v>1912</v>
      </c>
      <c r="E3808">
        <v>1953</v>
      </c>
    </row>
    <row r="3809" spans="1:5" x14ac:dyDescent="0.25">
      <c r="A3809" t="s">
        <v>307</v>
      </c>
      <c r="B3809" t="s">
        <v>92</v>
      </c>
      <c r="C3809" t="s">
        <v>10</v>
      </c>
      <c r="D3809">
        <v>1730</v>
      </c>
      <c r="E3809">
        <v>1827</v>
      </c>
    </row>
    <row r="3810" spans="1:5" x14ac:dyDescent="0.25">
      <c r="A3810" t="s">
        <v>307</v>
      </c>
      <c r="B3810" t="s">
        <v>92</v>
      </c>
      <c r="C3810" t="s">
        <v>11</v>
      </c>
      <c r="D3810">
        <v>1479</v>
      </c>
      <c r="E3810">
        <v>1617</v>
      </c>
    </row>
    <row r="3811" spans="1:5" x14ac:dyDescent="0.25">
      <c r="A3811" t="s">
        <v>307</v>
      </c>
      <c r="B3811" t="s">
        <v>92</v>
      </c>
      <c r="C3811" t="s">
        <v>12</v>
      </c>
      <c r="D3811">
        <v>1241</v>
      </c>
      <c r="E3811">
        <v>1393</v>
      </c>
    </row>
    <row r="3812" spans="1:5" x14ac:dyDescent="0.25">
      <c r="A3812" t="s">
        <v>307</v>
      </c>
      <c r="B3812" t="s">
        <v>92</v>
      </c>
      <c r="C3812" t="s">
        <v>13</v>
      </c>
      <c r="D3812">
        <v>1073</v>
      </c>
      <c r="E3812">
        <v>1187</v>
      </c>
    </row>
    <row r="3813" spans="1:5" x14ac:dyDescent="0.25">
      <c r="A3813" t="s">
        <v>307</v>
      </c>
      <c r="B3813" t="s">
        <v>92</v>
      </c>
      <c r="C3813" t="s">
        <v>14</v>
      </c>
      <c r="D3813">
        <v>942</v>
      </c>
      <c r="E3813">
        <v>1005</v>
      </c>
    </row>
    <row r="3814" spans="1:5" x14ac:dyDescent="0.25">
      <c r="A3814" t="s">
        <v>307</v>
      </c>
      <c r="B3814" t="s">
        <v>92</v>
      </c>
      <c r="C3814" t="s">
        <v>15</v>
      </c>
      <c r="D3814">
        <v>786</v>
      </c>
      <c r="E3814">
        <v>824</v>
      </c>
    </row>
    <row r="3815" spans="1:5" x14ac:dyDescent="0.25">
      <c r="A3815" t="s">
        <v>307</v>
      </c>
      <c r="B3815" t="s">
        <v>92</v>
      </c>
      <c r="C3815" t="s">
        <v>16</v>
      </c>
      <c r="D3815">
        <v>636</v>
      </c>
      <c r="E3815">
        <v>655</v>
      </c>
    </row>
    <row r="3816" spans="1:5" x14ac:dyDescent="0.25">
      <c r="A3816" t="s">
        <v>307</v>
      </c>
      <c r="B3816" t="s">
        <v>92</v>
      </c>
      <c r="C3816" t="s">
        <v>17</v>
      </c>
      <c r="D3816">
        <v>477</v>
      </c>
      <c r="E3816">
        <v>495</v>
      </c>
    </row>
    <row r="3817" spans="1:5" x14ac:dyDescent="0.25">
      <c r="A3817" t="s">
        <v>307</v>
      </c>
      <c r="B3817" t="s">
        <v>92</v>
      </c>
      <c r="C3817" t="s">
        <v>18</v>
      </c>
      <c r="D3817">
        <v>333</v>
      </c>
      <c r="E3817">
        <v>350</v>
      </c>
    </row>
    <row r="3818" spans="1:5" x14ac:dyDescent="0.25">
      <c r="A3818" t="s">
        <v>307</v>
      </c>
      <c r="B3818" t="s">
        <v>92</v>
      </c>
      <c r="C3818" t="s">
        <v>19</v>
      </c>
      <c r="D3818">
        <v>215</v>
      </c>
      <c r="E3818">
        <v>233</v>
      </c>
    </row>
    <row r="3819" spans="1:5" x14ac:dyDescent="0.25">
      <c r="A3819" t="s">
        <v>307</v>
      </c>
      <c r="B3819" t="s">
        <v>92</v>
      </c>
      <c r="C3819" t="s">
        <v>20</v>
      </c>
      <c r="D3819">
        <v>131</v>
      </c>
      <c r="E3819">
        <v>147</v>
      </c>
    </row>
    <row r="3820" spans="1:5" x14ac:dyDescent="0.25">
      <c r="A3820" t="s">
        <v>307</v>
      </c>
      <c r="B3820" t="s">
        <v>92</v>
      </c>
      <c r="C3820" t="s">
        <v>21</v>
      </c>
      <c r="D3820">
        <v>115</v>
      </c>
      <c r="E3820">
        <v>132</v>
      </c>
    </row>
    <row r="3821" spans="1:5" x14ac:dyDescent="0.25">
      <c r="A3821" t="s">
        <v>307</v>
      </c>
      <c r="B3821" t="s">
        <v>93</v>
      </c>
      <c r="C3821" t="s">
        <v>300</v>
      </c>
      <c r="D3821">
        <v>1281</v>
      </c>
      <c r="E3821">
        <v>1218</v>
      </c>
    </row>
    <row r="3822" spans="1:5" x14ac:dyDescent="0.25">
      <c r="A3822" t="s">
        <v>307</v>
      </c>
      <c r="B3822" t="s">
        <v>93</v>
      </c>
      <c r="C3822" t="s">
        <v>4</v>
      </c>
      <c r="D3822">
        <v>5058</v>
      </c>
      <c r="E3822">
        <v>4801</v>
      </c>
    </row>
    <row r="3823" spans="1:5" x14ac:dyDescent="0.25">
      <c r="A3823" t="s">
        <v>307</v>
      </c>
      <c r="B3823" t="s">
        <v>93</v>
      </c>
      <c r="C3823" t="s">
        <v>5</v>
      </c>
      <c r="D3823">
        <v>6242</v>
      </c>
      <c r="E3823">
        <v>6005</v>
      </c>
    </row>
    <row r="3824" spans="1:5" x14ac:dyDescent="0.25">
      <c r="A3824" t="s">
        <v>307</v>
      </c>
      <c r="B3824" t="s">
        <v>93</v>
      </c>
      <c r="C3824" t="s">
        <v>6</v>
      </c>
      <c r="D3824">
        <v>6017</v>
      </c>
      <c r="E3824">
        <v>5828</v>
      </c>
    </row>
    <row r="3825" spans="1:5" x14ac:dyDescent="0.25">
      <c r="A3825" t="s">
        <v>307</v>
      </c>
      <c r="B3825" t="s">
        <v>93</v>
      </c>
      <c r="C3825" t="s">
        <v>7</v>
      </c>
      <c r="D3825">
        <v>5695</v>
      </c>
      <c r="E3825">
        <v>5540</v>
      </c>
    </row>
    <row r="3826" spans="1:5" x14ac:dyDescent="0.25">
      <c r="A3826" t="s">
        <v>307</v>
      </c>
      <c r="B3826" t="s">
        <v>93</v>
      </c>
      <c r="C3826" t="s">
        <v>8</v>
      </c>
      <c r="D3826">
        <v>5058</v>
      </c>
      <c r="E3826">
        <v>5067</v>
      </c>
    </row>
    <row r="3827" spans="1:5" x14ac:dyDescent="0.25">
      <c r="A3827" t="s">
        <v>307</v>
      </c>
      <c r="B3827" t="s">
        <v>93</v>
      </c>
      <c r="C3827" t="s">
        <v>9</v>
      </c>
      <c r="D3827">
        <v>4593</v>
      </c>
      <c r="E3827">
        <v>4690</v>
      </c>
    </row>
    <row r="3828" spans="1:5" x14ac:dyDescent="0.25">
      <c r="A3828" t="s">
        <v>307</v>
      </c>
      <c r="B3828" t="s">
        <v>93</v>
      </c>
      <c r="C3828" t="s">
        <v>10</v>
      </c>
      <c r="D3828">
        <v>4147</v>
      </c>
      <c r="E3828">
        <v>4377</v>
      </c>
    </row>
    <row r="3829" spans="1:5" x14ac:dyDescent="0.25">
      <c r="A3829" t="s">
        <v>307</v>
      </c>
      <c r="B3829" t="s">
        <v>93</v>
      </c>
      <c r="C3829" t="s">
        <v>11</v>
      </c>
      <c r="D3829">
        <v>3552</v>
      </c>
      <c r="E3829">
        <v>3885</v>
      </c>
    </row>
    <row r="3830" spans="1:5" x14ac:dyDescent="0.25">
      <c r="A3830" t="s">
        <v>307</v>
      </c>
      <c r="B3830" t="s">
        <v>93</v>
      </c>
      <c r="C3830" t="s">
        <v>12</v>
      </c>
      <c r="D3830">
        <v>2982</v>
      </c>
      <c r="E3830">
        <v>3346</v>
      </c>
    </row>
    <row r="3831" spans="1:5" x14ac:dyDescent="0.25">
      <c r="A3831" t="s">
        <v>307</v>
      </c>
      <c r="B3831" t="s">
        <v>93</v>
      </c>
      <c r="C3831" t="s">
        <v>13</v>
      </c>
      <c r="D3831">
        <v>2577</v>
      </c>
      <c r="E3831">
        <v>2851</v>
      </c>
    </row>
    <row r="3832" spans="1:5" x14ac:dyDescent="0.25">
      <c r="A3832" t="s">
        <v>307</v>
      </c>
      <c r="B3832" t="s">
        <v>93</v>
      </c>
      <c r="C3832" t="s">
        <v>14</v>
      </c>
      <c r="D3832">
        <v>2263</v>
      </c>
      <c r="E3832">
        <v>2415</v>
      </c>
    </row>
    <row r="3833" spans="1:5" x14ac:dyDescent="0.25">
      <c r="A3833" t="s">
        <v>307</v>
      </c>
      <c r="B3833" t="s">
        <v>93</v>
      </c>
      <c r="C3833" t="s">
        <v>15</v>
      </c>
      <c r="D3833">
        <v>1888</v>
      </c>
      <c r="E3833">
        <v>1979</v>
      </c>
    </row>
    <row r="3834" spans="1:5" x14ac:dyDescent="0.25">
      <c r="A3834" t="s">
        <v>307</v>
      </c>
      <c r="B3834" t="s">
        <v>93</v>
      </c>
      <c r="C3834" t="s">
        <v>16</v>
      </c>
      <c r="D3834">
        <v>1528</v>
      </c>
      <c r="E3834">
        <v>1573</v>
      </c>
    </row>
    <row r="3835" spans="1:5" x14ac:dyDescent="0.25">
      <c r="A3835" t="s">
        <v>307</v>
      </c>
      <c r="B3835" t="s">
        <v>93</v>
      </c>
      <c r="C3835" t="s">
        <v>17</v>
      </c>
      <c r="D3835">
        <v>1146</v>
      </c>
      <c r="E3835">
        <v>1189</v>
      </c>
    </row>
    <row r="3836" spans="1:5" x14ac:dyDescent="0.25">
      <c r="A3836" t="s">
        <v>307</v>
      </c>
      <c r="B3836" t="s">
        <v>93</v>
      </c>
      <c r="C3836" t="s">
        <v>18</v>
      </c>
      <c r="D3836">
        <v>801</v>
      </c>
      <c r="E3836">
        <v>842</v>
      </c>
    </row>
    <row r="3837" spans="1:5" x14ac:dyDescent="0.25">
      <c r="A3837" t="s">
        <v>307</v>
      </c>
      <c r="B3837" t="s">
        <v>93</v>
      </c>
      <c r="C3837" t="s">
        <v>19</v>
      </c>
      <c r="D3837">
        <v>517</v>
      </c>
      <c r="E3837">
        <v>561</v>
      </c>
    </row>
    <row r="3838" spans="1:5" x14ac:dyDescent="0.25">
      <c r="A3838" t="s">
        <v>307</v>
      </c>
      <c r="B3838" t="s">
        <v>93</v>
      </c>
      <c r="C3838" t="s">
        <v>20</v>
      </c>
      <c r="D3838">
        <v>314</v>
      </c>
      <c r="E3838">
        <v>354</v>
      </c>
    </row>
    <row r="3839" spans="1:5" x14ac:dyDescent="0.25">
      <c r="A3839" t="s">
        <v>307</v>
      </c>
      <c r="B3839" t="s">
        <v>93</v>
      </c>
      <c r="C3839" t="s">
        <v>21</v>
      </c>
      <c r="D3839">
        <v>277</v>
      </c>
      <c r="E3839">
        <v>317</v>
      </c>
    </row>
    <row r="3840" spans="1:5" x14ac:dyDescent="0.25">
      <c r="A3840" t="s">
        <v>307</v>
      </c>
      <c r="B3840" t="s">
        <v>94</v>
      </c>
      <c r="C3840" t="s">
        <v>300</v>
      </c>
      <c r="D3840">
        <v>256</v>
      </c>
      <c r="E3840">
        <v>243</v>
      </c>
    </row>
    <row r="3841" spans="1:5" x14ac:dyDescent="0.25">
      <c r="A3841" t="s">
        <v>307</v>
      </c>
      <c r="B3841" t="s">
        <v>94</v>
      </c>
      <c r="C3841" t="s">
        <v>4</v>
      </c>
      <c r="D3841">
        <v>1011</v>
      </c>
      <c r="E3841">
        <v>959</v>
      </c>
    </row>
    <row r="3842" spans="1:5" x14ac:dyDescent="0.25">
      <c r="A3842" t="s">
        <v>307</v>
      </c>
      <c r="B3842" t="s">
        <v>94</v>
      </c>
      <c r="C3842" t="s">
        <v>5</v>
      </c>
      <c r="D3842">
        <v>1248</v>
      </c>
      <c r="E3842">
        <v>1200</v>
      </c>
    </row>
    <row r="3843" spans="1:5" x14ac:dyDescent="0.25">
      <c r="A3843" t="s">
        <v>307</v>
      </c>
      <c r="B3843" t="s">
        <v>94</v>
      </c>
      <c r="C3843" t="s">
        <v>6</v>
      </c>
      <c r="D3843">
        <v>1203</v>
      </c>
      <c r="E3843">
        <v>1165</v>
      </c>
    </row>
    <row r="3844" spans="1:5" x14ac:dyDescent="0.25">
      <c r="A3844" t="s">
        <v>307</v>
      </c>
      <c r="B3844" t="s">
        <v>94</v>
      </c>
      <c r="C3844" t="s">
        <v>7</v>
      </c>
      <c r="D3844">
        <v>1138</v>
      </c>
      <c r="E3844">
        <v>1107</v>
      </c>
    </row>
    <row r="3845" spans="1:5" x14ac:dyDescent="0.25">
      <c r="A3845" t="s">
        <v>307</v>
      </c>
      <c r="B3845" t="s">
        <v>94</v>
      </c>
      <c r="C3845" t="s">
        <v>8</v>
      </c>
      <c r="D3845">
        <v>1011</v>
      </c>
      <c r="E3845">
        <v>1013</v>
      </c>
    </row>
    <row r="3846" spans="1:5" x14ac:dyDescent="0.25">
      <c r="A3846" t="s">
        <v>307</v>
      </c>
      <c r="B3846" t="s">
        <v>94</v>
      </c>
      <c r="C3846" t="s">
        <v>9</v>
      </c>
      <c r="D3846">
        <v>918</v>
      </c>
      <c r="E3846">
        <v>937</v>
      </c>
    </row>
    <row r="3847" spans="1:5" x14ac:dyDescent="0.25">
      <c r="A3847" t="s">
        <v>307</v>
      </c>
      <c r="B3847" t="s">
        <v>94</v>
      </c>
      <c r="C3847" t="s">
        <v>10</v>
      </c>
      <c r="D3847">
        <v>834</v>
      </c>
      <c r="E3847">
        <v>883</v>
      </c>
    </row>
    <row r="3848" spans="1:5" x14ac:dyDescent="0.25">
      <c r="A3848" t="s">
        <v>307</v>
      </c>
      <c r="B3848" t="s">
        <v>94</v>
      </c>
      <c r="C3848" t="s">
        <v>11</v>
      </c>
      <c r="D3848">
        <v>710</v>
      </c>
      <c r="E3848">
        <v>776</v>
      </c>
    </row>
    <row r="3849" spans="1:5" x14ac:dyDescent="0.25">
      <c r="A3849" t="s">
        <v>307</v>
      </c>
      <c r="B3849" t="s">
        <v>94</v>
      </c>
      <c r="C3849" t="s">
        <v>12</v>
      </c>
      <c r="D3849">
        <v>596</v>
      </c>
      <c r="E3849">
        <v>669</v>
      </c>
    </row>
    <row r="3850" spans="1:5" x14ac:dyDescent="0.25">
      <c r="A3850" t="s">
        <v>307</v>
      </c>
      <c r="B3850" t="s">
        <v>94</v>
      </c>
      <c r="C3850" t="s">
        <v>13</v>
      </c>
      <c r="D3850">
        <v>515</v>
      </c>
      <c r="E3850">
        <v>570</v>
      </c>
    </row>
    <row r="3851" spans="1:5" x14ac:dyDescent="0.25">
      <c r="A3851" t="s">
        <v>307</v>
      </c>
      <c r="B3851" t="s">
        <v>94</v>
      </c>
      <c r="C3851" t="s">
        <v>14</v>
      </c>
      <c r="D3851">
        <v>452</v>
      </c>
      <c r="E3851">
        <v>482</v>
      </c>
    </row>
    <row r="3852" spans="1:5" x14ac:dyDescent="0.25">
      <c r="A3852" t="s">
        <v>307</v>
      </c>
      <c r="B3852" t="s">
        <v>94</v>
      </c>
      <c r="C3852" t="s">
        <v>15</v>
      </c>
      <c r="D3852">
        <v>377</v>
      </c>
      <c r="E3852">
        <v>395</v>
      </c>
    </row>
    <row r="3853" spans="1:5" x14ac:dyDescent="0.25">
      <c r="A3853" t="s">
        <v>307</v>
      </c>
      <c r="B3853" t="s">
        <v>94</v>
      </c>
      <c r="C3853" t="s">
        <v>16</v>
      </c>
      <c r="D3853">
        <v>305</v>
      </c>
      <c r="E3853">
        <v>314</v>
      </c>
    </row>
    <row r="3854" spans="1:5" x14ac:dyDescent="0.25">
      <c r="A3854" t="s">
        <v>307</v>
      </c>
      <c r="B3854" t="s">
        <v>94</v>
      </c>
      <c r="C3854" t="s">
        <v>17</v>
      </c>
      <c r="D3854">
        <v>229</v>
      </c>
      <c r="E3854">
        <v>237</v>
      </c>
    </row>
    <row r="3855" spans="1:5" x14ac:dyDescent="0.25">
      <c r="A3855" t="s">
        <v>307</v>
      </c>
      <c r="B3855" t="s">
        <v>94</v>
      </c>
      <c r="C3855" t="s">
        <v>18</v>
      </c>
      <c r="D3855">
        <v>160</v>
      </c>
      <c r="E3855">
        <v>168</v>
      </c>
    </row>
    <row r="3856" spans="1:5" x14ac:dyDescent="0.25">
      <c r="A3856" t="s">
        <v>307</v>
      </c>
      <c r="B3856" t="s">
        <v>94</v>
      </c>
      <c r="C3856" t="s">
        <v>19</v>
      </c>
      <c r="D3856">
        <v>103</v>
      </c>
      <c r="E3856">
        <v>112</v>
      </c>
    </row>
    <row r="3857" spans="1:5" x14ac:dyDescent="0.25">
      <c r="A3857" t="s">
        <v>307</v>
      </c>
      <c r="B3857" t="s">
        <v>94</v>
      </c>
      <c r="C3857" t="s">
        <v>20</v>
      </c>
      <c r="D3857">
        <v>62</v>
      </c>
      <c r="E3857">
        <v>70</v>
      </c>
    </row>
    <row r="3858" spans="1:5" x14ac:dyDescent="0.25">
      <c r="A3858" t="s">
        <v>307</v>
      </c>
      <c r="B3858" t="s">
        <v>94</v>
      </c>
      <c r="C3858" t="s">
        <v>21</v>
      </c>
      <c r="D3858">
        <v>55</v>
      </c>
      <c r="E3858">
        <v>63</v>
      </c>
    </row>
    <row r="3859" spans="1:5" x14ac:dyDescent="0.25">
      <c r="A3859" t="s">
        <v>307</v>
      </c>
      <c r="B3859" t="s">
        <v>95</v>
      </c>
      <c r="C3859" t="s">
        <v>300</v>
      </c>
      <c r="D3859">
        <v>119</v>
      </c>
      <c r="E3859">
        <v>113</v>
      </c>
    </row>
    <row r="3860" spans="1:5" x14ac:dyDescent="0.25">
      <c r="A3860" t="s">
        <v>307</v>
      </c>
      <c r="B3860" t="s">
        <v>95</v>
      </c>
      <c r="C3860" t="s">
        <v>4</v>
      </c>
      <c r="D3860">
        <v>470</v>
      </c>
      <c r="E3860">
        <v>446</v>
      </c>
    </row>
    <row r="3861" spans="1:5" x14ac:dyDescent="0.25">
      <c r="A3861" t="s">
        <v>307</v>
      </c>
      <c r="B3861" t="s">
        <v>95</v>
      </c>
      <c r="C3861" t="s">
        <v>5</v>
      </c>
      <c r="D3861">
        <v>580</v>
      </c>
      <c r="E3861">
        <v>558</v>
      </c>
    </row>
    <row r="3862" spans="1:5" x14ac:dyDescent="0.25">
      <c r="A3862" t="s">
        <v>307</v>
      </c>
      <c r="B3862" t="s">
        <v>95</v>
      </c>
      <c r="C3862" t="s">
        <v>6</v>
      </c>
      <c r="D3862">
        <v>559</v>
      </c>
      <c r="E3862">
        <v>541</v>
      </c>
    </row>
    <row r="3863" spans="1:5" x14ac:dyDescent="0.25">
      <c r="A3863" t="s">
        <v>307</v>
      </c>
      <c r="B3863" t="s">
        <v>95</v>
      </c>
      <c r="C3863" t="s">
        <v>7</v>
      </c>
      <c r="D3863">
        <v>529</v>
      </c>
      <c r="E3863">
        <v>515</v>
      </c>
    </row>
    <row r="3864" spans="1:5" x14ac:dyDescent="0.25">
      <c r="A3864" t="s">
        <v>307</v>
      </c>
      <c r="B3864" t="s">
        <v>95</v>
      </c>
      <c r="C3864" t="s">
        <v>8</v>
      </c>
      <c r="D3864">
        <v>470</v>
      </c>
      <c r="E3864">
        <v>471</v>
      </c>
    </row>
    <row r="3865" spans="1:5" x14ac:dyDescent="0.25">
      <c r="A3865" t="s">
        <v>307</v>
      </c>
      <c r="B3865" t="s">
        <v>95</v>
      </c>
      <c r="C3865" t="s">
        <v>9</v>
      </c>
      <c r="D3865">
        <v>427</v>
      </c>
      <c r="E3865">
        <v>436</v>
      </c>
    </row>
    <row r="3866" spans="1:5" x14ac:dyDescent="0.25">
      <c r="A3866" t="s">
        <v>307</v>
      </c>
      <c r="B3866" t="s">
        <v>95</v>
      </c>
      <c r="C3866" t="s">
        <v>10</v>
      </c>
      <c r="D3866">
        <v>391</v>
      </c>
      <c r="E3866">
        <v>413</v>
      </c>
    </row>
    <row r="3867" spans="1:5" x14ac:dyDescent="0.25">
      <c r="A3867" t="s">
        <v>307</v>
      </c>
      <c r="B3867" t="s">
        <v>95</v>
      </c>
      <c r="C3867" t="s">
        <v>11</v>
      </c>
      <c r="D3867">
        <v>330</v>
      </c>
      <c r="E3867">
        <v>361</v>
      </c>
    </row>
    <row r="3868" spans="1:5" x14ac:dyDescent="0.25">
      <c r="A3868" t="s">
        <v>307</v>
      </c>
      <c r="B3868" t="s">
        <v>95</v>
      </c>
      <c r="C3868" t="s">
        <v>12</v>
      </c>
      <c r="D3868">
        <v>277</v>
      </c>
      <c r="E3868">
        <v>311</v>
      </c>
    </row>
    <row r="3869" spans="1:5" x14ac:dyDescent="0.25">
      <c r="A3869" t="s">
        <v>307</v>
      </c>
      <c r="B3869" t="s">
        <v>95</v>
      </c>
      <c r="C3869" t="s">
        <v>13</v>
      </c>
      <c r="D3869">
        <v>239</v>
      </c>
      <c r="E3869">
        <v>265</v>
      </c>
    </row>
    <row r="3870" spans="1:5" x14ac:dyDescent="0.25">
      <c r="A3870" t="s">
        <v>307</v>
      </c>
      <c r="B3870" t="s">
        <v>95</v>
      </c>
      <c r="C3870" t="s">
        <v>14</v>
      </c>
      <c r="D3870">
        <v>210</v>
      </c>
      <c r="E3870">
        <v>224</v>
      </c>
    </row>
    <row r="3871" spans="1:5" x14ac:dyDescent="0.25">
      <c r="A3871" t="s">
        <v>307</v>
      </c>
      <c r="B3871" t="s">
        <v>95</v>
      </c>
      <c r="C3871" t="s">
        <v>15</v>
      </c>
      <c r="D3871">
        <v>175</v>
      </c>
      <c r="E3871">
        <v>184</v>
      </c>
    </row>
    <row r="3872" spans="1:5" x14ac:dyDescent="0.25">
      <c r="A3872" t="s">
        <v>307</v>
      </c>
      <c r="B3872" t="s">
        <v>95</v>
      </c>
      <c r="C3872" t="s">
        <v>16</v>
      </c>
      <c r="D3872">
        <v>142</v>
      </c>
      <c r="E3872">
        <v>146</v>
      </c>
    </row>
    <row r="3873" spans="1:5" x14ac:dyDescent="0.25">
      <c r="A3873" t="s">
        <v>307</v>
      </c>
      <c r="B3873" t="s">
        <v>95</v>
      </c>
      <c r="C3873" t="s">
        <v>17</v>
      </c>
      <c r="D3873">
        <v>106</v>
      </c>
      <c r="E3873">
        <v>110</v>
      </c>
    </row>
    <row r="3874" spans="1:5" x14ac:dyDescent="0.25">
      <c r="A3874" t="s">
        <v>307</v>
      </c>
      <c r="B3874" t="s">
        <v>95</v>
      </c>
      <c r="C3874" t="s">
        <v>18</v>
      </c>
      <c r="D3874">
        <v>74</v>
      </c>
      <c r="E3874">
        <v>78</v>
      </c>
    </row>
    <row r="3875" spans="1:5" x14ac:dyDescent="0.25">
      <c r="A3875" t="s">
        <v>307</v>
      </c>
      <c r="B3875" t="s">
        <v>95</v>
      </c>
      <c r="C3875" t="s">
        <v>19</v>
      </c>
      <c r="D3875">
        <v>48</v>
      </c>
      <c r="E3875">
        <v>52</v>
      </c>
    </row>
    <row r="3876" spans="1:5" x14ac:dyDescent="0.25">
      <c r="A3876" t="s">
        <v>307</v>
      </c>
      <c r="B3876" t="s">
        <v>95</v>
      </c>
      <c r="C3876" t="s">
        <v>20</v>
      </c>
      <c r="D3876">
        <v>29</v>
      </c>
      <c r="E3876">
        <v>32</v>
      </c>
    </row>
    <row r="3877" spans="1:5" x14ac:dyDescent="0.25">
      <c r="A3877" t="s">
        <v>307</v>
      </c>
      <c r="B3877" t="s">
        <v>95</v>
      </c>
      <c r="C3877" t="s">
        <v>21</v>
      </c>
      <c r="D3877">
        <v>25</v>
      </c>
      <c r="E3877">
        <v>29</v>
      </c>
    </row>
    <row r="3878" spans="1:5" x14ac:dyDescent="0.25">
      <c r="A3878" t="s">
        <v>307</v>
      </c>
      <c r="B3878" t="s">
        <v>96</v>
      </c>
      <c r="C3878" t="s">
        <v>300</v>
      </c>
      <c r="D3878">
        <v>309</v>
      </c>
      <c r="E3878">
        <v>294</v>
      </c>
    </row>
    <row r="3879" spans="1:5" x14ac:dyDescent="0.25">
      <c r="A3879" t="s">
        <v>307</v>
      </c>
      <c r="B3879" t="s">
        <v>96</v>
      </c>
      <c r="C3879" t="s">
        <v>4</v>
      </c>
      <c r="D3879">
        <v>1223</v>
      </c>
      <c r="E3879">
        <v>1161</v>
      </c>
    </row>
    <row r="3880" spans="1:5" x14ac:dyDescent="0.25">
      <c r="A3880" t="s">
        <v>307</v>
      </c>
      <c r="B3880" t="s">
        <v>96</v>
      </c>
      <c r="C3880" t="s">
        <v>5</v>
      </c>
      <c r="D3880">
        <v>1509</v>
      </c>
      <c r="E3880">
        <v>1452</v>
      </c>
    </row>
    <row r="3881" spans="1:5" x14ac:dyDescent="0.25">
      <c r="A3881" t="s">
        <v>307</v>
      </c>
      <c r="B3881" t="s">
        <v>96</v>
      </c>
      <c r="C3881" t="s">
        <v>6</v>
      </c>
      <c r="D3881">
        <v>1455</v>
      </c>
      <c r="E3881">
        <v>1409</v>
      </c>
    </row>
    <row r="3882" spans="1:5" x14ac:dyDescent="0.25">
      <c r="A3882" t="s">
        <v>307</v>
      </c>
      <c r="B3882" t="s">
        <v>96</v>
      </c>
      <c r="C3882" t="s">
        <v>7</v>
      </c>
      <c r="D3882">
        <v>1377</v>
      </c>
      <c r="E3882">
        <v>1339</v>
      </c>
    </row>
    <row r="3883" spans="1:5" x14ac:dyDescent="0.25">
      <c r="A3883" t="s">
        <v>307</v>
      </c>
      <c r="B3883" t="s">
        <v>96</v>
      </c>
      <c r="C3883" t="s">
        <v>8</v>
      </c>
      <c r="D3883">
        <v>1223</v>
      </c>
      <c r="E3883">
        <v>1225</v>
      </c>
    </row>
    <row r="3884" spans="1:5" x14ac:dyDescent="0.25">
      <c r="A3884" t="s">
        <v>307</v>
      </c>
      <c r="B3884" t="s">
        <v>96</v>
      </c>
      <c r="C3884" t="s">
        <v>9</v>
      </c>
      <c r="D3884">
        <v>1110</v>
      </c>
      <c r="E3884">
        <v>1134</v>
      </c>
    </row>
    <row r="3885" spans="1:5" x14ac:dyDescent="0.25">
      <c r="A3885" t="s">
        <v>307</v>
      </c>
      <c r="B3885" t="s">
        <v>96</v>
      </c>
      <c r="C3885" t="s">
        <v>10</v>
      </c>
      <c r="D3885">
        <v>1008</v>
      </c>
      <c r="E3885">
        <v>1065</v>
      </c>
    </row>
    <row r="3886" spans="1:5" x14ac:dyDescent="0.25">
      <c r="A3886" t="s">
        <v>307</v>
      </c>
      <c r="B3886" t="s">
        <v>96</v>
      </c>
      <c r="C3886" t="s">
        <v>11</v>
      </c>
      <c r="D3886">
        <v>859</v>
      </c>
      <c r="E3886">
        <v>939</v>
      </c>
    </row>
    <row r="3887" spans="1:5" x14ac:dyDescent="0.25">
      <c r="A3887" t="s">
        <v>307</v>
      </c>
      <c r="B3887" t="s">
        <v>96</v>
      </c>
      <c r="C3887" t="s">
        <v>12</v>
      </c>
      <c r="D3887">
        <v>721</v>
      </c>
      <c r="E3887">
        <v>809</v>
      </c>
    </row>
    <row r="3888" spans="1:5" x14ac:dyDescent="0.25">
      <c r="A3888" t="s">
        <v>307</v>
      </c>
      <c r="B3888" t="s">
        <v>96</v>
      </c>
      <c r="C3888" t="s">
        <v>13</v>
      </c>
      <c r="D3888">
        <v>623</v>
      </c>
      <c r="E3888">
        <v>689</v>
      </c>
    </row>
    <row r="3889" spans="1:5" x14ac:dyDescent="0.25">
      <c r="A3889" t="s">
        <v>307</v>
      </c>
      <c r="B3889" t="s">
        <v>96</v>
      </c>
      <c r="C3889" t="s">
        <v>14</v>
      </c>
      <c r="D3889">
        <v>547</v>
      </c>
      <c r="E3889">
        <v>584</v>
      </c>
    </row>
    <row r="3890" spans="1:5" x14ac:dyDescent="0.25">
      <c r="A3890" t="s">
        <v>307</v>
      </c>
      <c r="B3890" t="s">
        <v>96</v>
      </c>
      <c r="C3890" t="s">
        <v>15</v>
      </c>
      <c r="D3890">
        <v>456</v>
      </c>
      <c r="E3890">
        <v>478</v>
      </c>
    </row>
    <row r="3891" spans="1:5" x14ac:dyDescent="0.25">
      <c r="A3891" t="s">
        <v>307</v>
      </c>
      <c r="B3891" t="s">
        <v>96</v>
      </c>
      <c r="C3891" t="s">
        <v>16</v>
      </c>
      <c r="D3891">
        <v>369</v>
      </c>
      <c r="E3891">
        <v>380</v>
      </c>
    </row>
    <row r="3892" spans="1:5" x14ac:dyDescent="0.25">
      <c r="A3892" t="s">
        <v>307</v>
      </c>
      <c r="B3892" t="s">
        <v>96</v>
      </c>
      <c r="C3892" t="s">
        <v>17</v>
      </c>
      <c r="D3892">
        <v>277</v>
      </c>
      <c r="E3892">
        <v>287</v>
      </c>
    </row>
    <row r="3893" spans="1:5" x14ac:dyDescent="0.25">
      <c r="A3893" t="s">
        <v>307</v>
      </c>
      <c r="B3893" t="s">
        <v>96</v>
      </c>
      <c r="C3893" t="s">
        <v>18</v>
      </c>
      <c r="D3893">
        <v>193</v>
      </c>
      <c r="E3893">
        <v>203</v>
      </c>
    </row>
    <row r="3894" spans="1:5" x14ac:dyDescent="0.25">
      <c r="A3894" t="s">
        <v>307</v>
      </c>
      <c r="B3894" t="s">
        <v>96</v>
      </c>
      <c r="C3894" t="s">
        <v>19</v>
      </c>
      <c r="D3894">
        <v>125</v>
      </c>
      <c r="E3894">
        <v>135</v>
      </c>
    </row>
    <row r="3895" spans="1:5" x14ac:dyDescent="0.25">
      <c r="A3895" t="s">
        <v>307</v>
      </c>
      <c r="B3895" t="s">
        <v>96</v>
      </c>
      <c r="C3895" t="s">
        <v>20</v>
      </c>
      <c r="D3895">
        <v>76</v>
      </c>
      <c r="E3895">
        <v>85</v>
      </c>
    </row>
    <row r="3896" spans="1:5" x14ac:dyDescent="0.25">
      <c r="A3896" t="s">
        <v>307</v>
      </c>
      <c r="B3896" t="s">
        <v>96</v>
      </c>
      <c r="C3896" t="s">
        <v>21</v>
      </c>
      <c r="D3896">
        <v>67</v>
      </c>
      <c r="E3896">
        <v>76</v>
      </c>
    </row>
    <row r="3897" spans="1:5" x14ac:dyDescent="0.25">
      <c r="A3897" t="s">
        <v>307</v>
      </c>
      <c r="B3897" t="s">
        <v>97</v>
      </c>
      <c r="C3897" t="s">
        <v>300</v>
      </c>
      <c r="D3897">
        <v>497</v>
      </c>
      <c r="E3897">
        <v>472</v>
      </c>
    </row>
    <row r="3898" spans="1:5" x14ac:dyDescent="0.25">
      <c r="A3898" t="s">
        <v>307</v>
      </c>
      <c r="B3898" t="s">
        <v>97</v>
      </c>
      <c r="C3898" t="s">
        <v>4</v>
      </c>
      <c r="D3898">
        <v>1962</v>
      </c>
      <c r="E3898">
        <v>1862</v>
      </c>
    </row>
    <row r="3899" spans="1:5" x14ac:dyDescent="0.25">
      <c r="A3899" t="s">
        <v>307</v>
      </c>
      <c r="B3899" t="s">
        <v>97</v>
      </c>
      <c r="C3899" t="s">
        <v>5</v>
      </c>
      <c r="D3899">
        <v>2421</v>
      </c>
      <c r="E3899">
        <v>2330</v>
      </c>
    </row>
    <row r="3900" spans="1:5" x14ac:dyDescent="0.25">
      <c r="A3900" t="s">
        <v>307</v>
      </c>
      <c r="B3900" t="s">
        <v>97</v>
      </c>
      <c r="C3900" t="s">
        <v>6</v>
      </c>
      <c r="D3900">
        <v>2334</v>
      </c>
      <c r="E3900">
        <v>2261</v>
      </c>
    </row>
    <row r="3901" spans="1:5" x14ac:dyDescent="0.25">
      <c r="A3901" t="s">
        <v>307</v>
      </c>
      <c r="B3901" t="s">
        <v>97</v>
      </c>
      <c r="C3901" t="s">
        <v>7</v>
      </c>
      <c r="D3901">
        <v>2209</v>
      </c>
      <c r="E3901">
        <v>2149</v>
      </c>
    </row>
    <row r="3902" spans="1:5" x14ac:dyDescent="0.25">
      <c r="A3902" t="s">
        <v>307</v>
      </c>
      <c r="B3902" t="s">
        <v>97</v>
      </c>
      <c r="C3902" t="s">
        <v>8</v>
      </c>
      <c r="D3902">
        <v>1962</v>
      </c>
      <c r="E3902">
        <v>1966</v>
      </c>
    </row>
    <row r="3903" spans="1:5" x14ac:dyDescent="0.25">
      <c r="A3903" t="s">
        <v>307</v>
      </c>
      <c r="B3903" t="s">
        <v>97</v>
      </c>
      <c r="C3903" t="s">
        <v>9</v>
      </c>
      <c r="D3903">
        <v>1782</v>
      </c>
      <c r="E3903">
        <v>1819</v>
      </c>
    </row>
    <row r="3904" spans="1:5" x14ac:dyDescent="0.25">
      <c r="A3904" t="s">
        <v>307</v>
      </c>
      <c r="B3904" t="s">
        <v>97</v>
      </c>
      <c r="C3904" t="s">
        <v>10</v>
      </c>
      <c r="D3904">
        <v>1613</v>
      </c>
      <c r="E3904">
        <v>1703</v>
      </c>
    </row>
    <row r="3905" spans="1:5" x14ac:dyDescent="0.25">
      <c r="A3905" t="s">
        <v>307</v>
      </c>
      <c r="B3905" t="s">
        <v>97</v>
      </c>
      <c r="C3905" t="s">
        <v>11</v>
      </c>
      <c r="D3905">
        <v>1378</v>
      </c>
      <c r="E3905">
        <v>1507</v>
      </c>
    </row>
    <row r="3906" spans="1:5" x14ac:dyDescent="0.25">
      <c r="A3906" t="s">
        <v>307</v>
      </c>
      <c r="B3906" t="s">
        <v>97</v>
      </c>
      <c r="C3906" t="s">
        <v>12</v>
      </c>
      <c r="D3906">
        <v>1157</v>
      </c>
      <c r="E3906">
        <v>1298</v>
      </c>
    </row>
    <row r="3907" spans="1:5" x14ac:dyDescent="0.25">
      <c r="A3907" t="s">
        <v>307</v>
      </c>
      <c r="B3907" t="s">
        <v>97</v>
      </c>
      <c r="C3907" t="s">
        <v>13</v>
      </c>
      <c r="D3907">
        <v>1000</v>
      </c>
      <c r="E3907">
        <v>1106</v>
      </c>
    </row>
    <row r="3908" spans="1:5" x14ac:dyDescent="0.25">
      <c r="A3908" t="s">
        <v>307</v>
      </c>
      <c r="B3908" t="s">
        <v>97</v>
      </c>
      <c r="C3908" t="s">
        <v>14</v>
      </c>
      <c r="D3908">
        <v>878</v>
      </c>
      <c r="E3908">
        <v>937</v>
      </c>
    </row>
    <row r="3909" spans="1:5" x14ac:dyDescent="0.25">
      <c r="A3909" t="s">
        <v>307</v>
      </c>
      <c r="B3909" t="s">
        <v>97</v>
      </c>
      <c r="C3909" t="s">
        <v>15</v>
      </c>
      <c r="D3909">
        <v>732</v>
      </c>
      <c r="E3909">
        <v>768</v>
      </c>
    </row>
    <row r="3910" spans="1:5" x14ac:dyDescent="0.25">
      <c r="A3910" t="s">
        <v>307</v>
      </c>
      <c r="B3910" t="s">
        <v>97</v>
      </c>
      <c r="C3910" t="s">
        <v>16</v>
      </c>
      <c r="D3910">
        <v>593</v>
      </c>
      <c r="E3910">
        <v>610</v>
      </c>
    </row>
    <row r="3911" spans="1:5" x14ac:dyDescent="0.25">
      <c r="A3911" t="s">
        <v>307</v>
      </c>
      <c r="B3911" t="s">
        <v>97</v>
      </c>
      <c r="C3911" t="s">
        <v>17</v>
      </c>
      <c r="D3911">
        <v>444</v>
      </c>
      <c r="E3911">
        <v>461</v>
      </c>
    </row>
    <row r="3912" spans="1:5" x14ac:dyDescent="0.25">
      <c r="A3912" t="s">
        <v>307</v>
      </c>
      <c r="B3912" t="s">
        <v>97</v>
      </c>
      <c r="C3912" t="s">
        <v>18</v>
      </c>
      <c r="D3912">
        <v>311</v>
      </c>
      <c r="E3912">
        <v>326</v>
      </c>
    </row>
    <row r="3913" spans="1:5" x14ac:dyDescent="0.25">
      <c r="A3913" t="s">
        <v>307</v>
      </c>
      <c r="B3913" t="s">
        <v>97</v>
      </c>
      <c r="C3913" t="s">
        <v>19</v>
      </c>
      <c r="D3913">
        <v>200</v>
      </c>
      <c r="E3913">
        <v>217</v>
      </c>
    </row>
    <row r="3914" spans="1:5" x14ac:dyDescent="0.25">
      <c r="A3914" t="s">
        <v>307</v>
      </c>
      <c r="B3914" t="s">
        <v>97</v>
      </c>
      <c r="C3914" t="s">
        <v>20</v>
      </c>
      <c r="D3914">
        <v>122</v>
      </c>
      <c r="E3914">
        <v>137</v>
      </c>
    </row>
    <row r="3915" spans="1:5" x14ac:dyDescent="0.25">
      <c r="A3915" t="s">
        <v>307</v>
      </c>
      <c r="B3915" t="s">
        <v>97</v>
      </c>
      <c r="C3915" t="s">
        <v>21</v>
      </c>
      <c r="D3915">
        <v>107</v>
      </c>
      <c r="E3915">
        <v>123</v>
      </c>
    </row>
    <row r="3916" spans="1:5" x14ac:dyDescent="0.25">
      <c r="A3916" t="s">
        <v>307</v>
      </c>
      <c r="B3916" t="s">
        <v>98</v>
      </c>
      <c r="C3916" t="s">
        <v>300</v>
      </c>
      <c r="D3916">
        <v>287</v>
      </c>
      <c r="E3916">
        <v>273</v>
      </c>
    </row>
    <row r="3917" spans="1:5" x14ac:dyDescent="0.25">
      <c r="A3917" t="s">
        <v>307</v>
      </c>
      <c r="B3917" t="s">
        <v>98</v>
      </c>
      <c r="C3917" t="s">
        <v>4</v>
      </c>
      <c r="D3917">
        <v>1134</v>
      </c>
      <c r="E3917">
        <v>1077</v>
      </c>
    </row>
    <row r="3918" spans="1:5" x14ac:dyDescent="0.25">
      <c r="A3918" t="s">
        <v>307</v>
      </c>
      <c r="B3918" t="s">
        <v>98</v>
      </c>
      <c r="C3918" t="s">
        <v>5</v>
      </c>
      <c r="D3918">
        <v>1400</v>
      </c>
      <c r="E3918">
        <v>1347</v>
      </c>
    </row>
    <row r="3919" spans="1:5" x14ac:dyDescent="0.25">
      <c r="A3919" t="s">
        <v>307</v>
      </c>
      <c r="B3919" t="s">
        <v>98</v>
      </c>
      <c r="C3919" t="s">
        <v>6</v>
      </c>
      <c r="D3919">
        <v>1350</v>
      </c>
      <c r="E3919">
        <v>1307</v>
      </c>
    </row>
    <row r="3920" spans="1:5" x14ac:dyDescent="0.25">
      <c r="A3920" t="s">
        <v>307</v>
      </c>
      <c r="B3920" t="s">
        <v>98</v>
      </c>
      <c r="C3920" t="s">
        <v>7</v>
      </c>
      <c r="D3920">
        <v>1277</v>
      </c>
      <c r="E3920">
        <v>1243</v>
      </c>
    </row>
    <row r="3921" spans="1:5" x14ac:dyDescent="0.25">
      <c r="A3921" t="s">
        <v>307</v>
      </c>
      <c r="B3921" t="s">
        <v>98</v>
      </c>
      <c r="C3921" t="s">
        <v>8</v>
      </c>
      <c r="D3921">
        <v>1134</v>
      </c>
      <c r="E3921">
        <v>1137</v>
      </c>
    </row>
    <row r="3922" spans="1:5" x14ac:dyDescent="0.25">
      <c r="A3922" t="s">
        <v>307</v>
      </c>
      <c r="B3922" t="s">
        <v>98</v>
      </c>
      <c r="C3922" t="s">
        <v>9</v>
      </c>
      <c r="D3922">
        <v>1030</v>
      </c>
      <c r="E3922">
        <v>1052</v>
      </c>
    </row>
    <row r="3923" spans="1:5" x14ac:dyDescent="0.25">
      <c r="A3923" t="s">
        <v>307</v>
      </c>
      <c r="B3923" t="s">
        <v>98</v>
      </c>
      <c r="C3923" t="s">
        <v>10</v>
      </c>
      <c r="D3923">
        <v>938</v>
      </c>
      <c r="E3923">
        <v>990</v>
      </c>
    </row>
    <row r="3924" spans="1:5" x14ac:dyDescent="0.25">
      <c r="A3924" t="s">
        <v>307</v>
      </c>
      <c r="B3924" t="s">
        <v>98</v>
      </c>
      <c r="C3924" t="s">
        <v>11</v>
      </c>
      <c r="D3924">
        <v>796</v>
      </c>
      <c r="E3924">
        <v>871</v>
      </c>
    </row>
    <row r="3925" spans="1:5" x14ac:dyDescent="0.25">
      <c r="A3925" t="s">
        <v>307</v>
      </c>
      <c r="B3925" t="s">
        <v>98</v>
      </c>
      <c r="C3925" t="s">
        <v>12</v>
      </c>
      <c r="D3925">
        <v>669</v>
      </c>
      <c r="E3925">
        <v>750</v>
      </c>
    </row>
    <row r="3926" spans="1:5" x14ac:dyDescent="0.25">
      <c r="A3926" t="s">
        <v>307</v>
      </c>
      <c r="B3926" t="s">
        <v>98</v>
      </c>
      <c r="C3926" t="s">
        <v>13</v>
      </c>
      <c r="D3926">
        <v>578</v>
      </c>
      <c r="E3926">
        <v>639</v>
      </c>
    </row>
    <row r="3927" spans="1:5" x14ac:dyDescent="0.25">
      <c r="A3927" t="s">
        <v>307</v>
      </c>
      <c r="B3927" t="s">
        <v>98</v>
      </c>
      <c r="C3927" t="s">
        <v>14</v>
      </c>
      <c r="D3927">
        <v>507</v>
      </c>
      <c r="E3927">
        <v>542</v>
      </c>
    </row>
    <row r="3928" spans="1:5" x14ac:dyDescent="0.25">
      <c r="A3928" t="s">
        <v>307</v>
      </c>
      <c r="B3928" t="s">
        <v>98</v>
      </c>
      <c r="C3928" t="s">
        <v>15</v>
      </c>
      <c r="D3928">
        <v>423</v>
      </c>
      <c r="E3928">
        <v>444</v>
      </c>
    </row>
    <row r="3929" spans="1:5" x14ac:dyDescent="0.25">
      <c r="A3929" t="s">
        <v>307</v>
      </c>
      <c r="B3929" t="s">
        <v>98</v>
      </c>
      <c r="C3929" t="s">
        <v>16</v>
      </c>
      <c r="D3929">
        <v>343</v>
      </c>
      <c r="E3929">
        <v>353</v>
      </c>
    </row>
    <row r="3930" spans="1:5" x14ac:dyDescent="0.25">
      <c r="A3930" t="s">
        <v>307</v>
      </c>
      <c r="B3930" t="s">
        <v>98</v>
      </c>
      <c r="C3930" t="s">
        <v>17</v>
      </c>
      <c r="D3930">
        <v>257</v>
      </c>
      <c r="E3930">
        <v>266</v>
      </c>
    </row>
    <row r="3931" spans="1:5" x14ac:dyDescent="0.25">
      <c r="A3931" t="s">
        <v>307</v>
      </c>
      <c r="B3931" t="s">
        <v>98</v>
      </c>
      <c r="C3931" t="s">
        <v>18</v>
      </c>
      <c r="D3931">
        <v>179</v>
      </c>
      <c r="E3931">
        <v>188</v>
      </c>
    </row>
    <row r="3932" spans="1:5" x14ac:dyDescent="0.25">
      <c r="A3932" t="s">
        <v>307</v>
      </c>
      <c r="B3932" t="s">
        <v>98</v>
      </c>
      <c r="C3932" t="s">
        <v>19</v>
      </c>
      <c r="D3932">
        <v>116</v>
      </c>
      <c r="E3932">
        <v>125</v>
      </c>
    </row>
    <row r="3933" spans="1:5" x14ac:dyDescent="0.25">
      <c r="A3933" t="s">
        <v>307</v>
      </c>
      <c r="B3933" t="s">
        <v>98</v>
      </c>
      <c r="C3933" t="s">
        <v>20</v>
      </c>
      <c r="D3933">
        <v>70</v>
      </c>
      <c r="E3933">
        <v>79</v>
      </c>
    </row>
    <row r="3934" spans="1:5" x14ac:dyDescent="0.25">
      <c r="A3934" t="s">
        <v>307</v>
      </c>
      <c r="B3934" t="s">
        <v>98</v>
      </c>
      <c r="C3934" t="s">
        <v>21</v>
      </c>
      <c r="D3934">
        <v>62</v>
      </c>
      <c r="E3934">
        <v>71</v>
      </c>
    </row>
    <row r="3935" spans="1:5" x14ac:dyDescent="0.25">
      <c r="A3935" t="s">
        <v>307</v>
      </c>
      <c r="B3935" t="s">
        <v>99</v>
      </c>
      <c r="C3935" t="s">
        <v>300</v>
      </c>
      <c r="D3935">
        <v>105</v>
      </c>
      <c r="E3935">
        <v>100</v>
      </c>
    </row>
    <row r="3936" spans="1:5" x14ac:dyDescent="0.25">
      <c r="A3936" t="s">
        <v>307</v>
      </c>
      <c r="B3936" t="s">
        <v>99</v>
      </c>
      <c r="C3936" t="s">
        <v>4</v>
      </c>
      <c r="D3936">
        <v>416</v>
      </c>
      <c r="E3936">
        <v>395</v>
      </c>
    </row>
    <row r="3937" spans="1:5" x14ac:dyDescent="0.25">
      <c r="A3937" t="s">
        <v>307</v>
      </c>
      <c r="B3937" t="s">
        <v>99</v>
      </c>
      <c r="C3937" t="s">
        <v>5</v>
      </c>
      <c r="D3937">
        <v>514</v>
      </c>
      <c r="E3937">
        <v>494</v>
      </c>
    </row>
    <row r="3938" spans="1:5" x14ac:dyDescent="0.25">
      <c r="A3938" t="s">
        <v>307</v>
      </c>
      <c r="B3938" t="s">
        <v>99</v>
      </c>
      <c r="C3938" t="s">
        <v>6</v>
      </c>
      <c r="D3938">
        <v>495</v>
      </c>
      <c r="E3938">
        <v>480</v>
      </c>
    </row>
    <row r="3939" spans="1:5" x14ac:dyDescent="0.25">
      <c r="A3939" t="s">
        <v>307</v>
      </c>
      <c r="B3939" t="s">
        <v>99</v>
      </c>
      <c r="C3939" t="s">
        <v>7</v>
      </c>
      <c r="D3939">
        <v>469</v>
      </c>
      <c r="E3939">
        <v>456</v>
      </c>
    </row>
    <row r="3940" spans="1:5" x14ac:dyDescent="0.25">
      <c r="A3940" t="s">
        <v>307</v>
      </c>
      <c r="B3940" t="s">
        <v>99</v>
      </c>
      <c r="C3940" t="s">
        <v>8</v>
      </c>
      <c r="D3940">
        <v>416</v>
      </c>
      <c r="E3940">
        <v>417</v>
      </c>
    </row>
    <row r="3941" spans="1:5" x14ac:dyDescent="0.25">
      <c r="A3941" t="s">
        <v>307</v>
      </c>
      <c r="B3941" t="s">
        <v>99</v>
      </c>
      <c r="C3941" t="s">
        <v>9</v>
      </c>
      <c r="D3941">
        <v>378</v>
      </c>
      <c r="E3941">
        <v>386</v>
      </c>
    </row>
    <row r="3942" spans="1:5" x14ac:dyDescent="0.25">
      <c r="A3942" t="s">
        <v>307</v>
      </c>
      <c r="B3942" t="s">
        <v>99</v>
      </c>
      <c r="C3942" t="s">
        <v>10</v>
      </c>
      <c r="D3942">
        <v>350</v>
      </c>
      <c r="E3942">
        <v>367</v>
      </c>
    </row>
    <row r="3943" spans="1:5" x14ac:dyDescent="0.25">
      <c r="A3943" t="s">
        <v>307</v>
      </c>
      <c r="B3943" t="s">
        <v>99</v>
      </c>
      <c r="C3943" t="s">
        <v>11</v>
      </c>
      <c r="D3943">
        <v>292</v>
      </c>
      <c r="E3943">
        <v>320</v>
      </c>
    </row>
    <row r="3944" spans="1:5" x14ac:dyDescent="0.25">
      <c r="A3944" t="s">
        <v>307</v>
      </c>
      <c r="B3944" t="s">
        <v>99</v>
      </c>
      <c r="C3944" t="s">
        <v>12</v>
      </c>
      <c r="D3944">
        <v>245</v>
      </c>
      <c r="E3944">
        <v>275</v>
      </c>
    </row>
    <row r="3945" spans="1:5" x14ac:dyDescent="0.25">
      <c r="A3945" t="s">
        <v>307</v>
      </c>
      <c r="B3945" t="s">
        <v>99</v>
      </c>
      <c r="C3945" t="s">
        <v>13</v>
      </c>
      <c r="D3945">
        <v>212</v>
      </c>
      <c r="E3945">
        <v>234</v>
      </c>
    </row>
    <row r="3946" spans="1:5" x14ac:dyDescent="0.25">
      <c r="A3946" t="s">
        <v>307</v>
      </c>
      <c r="B3946" t="s">
        <v>99</v>
      </c>
      <c r="C3946" t="s">
        <v>14</v>
      </c>
      <c r="D3946">
        <v>186</v>
      </c>
      <c r="E3946">
        <v>198</v>
      </c>
    </row>
    <row r="3947" spans="1:5" x14ac:dyDescent="0.25">
      <c r="A3947" t="s">
        <v>307</v>
      </c>
      <c r="B3947" t="s">
        <v>99</v>
      </c>
      <c r="C3947" t="s">
        <v>15</v>
      </c>
      <c r="D3947">
        <v>155</v>
      </c>
      <c r="E3947">
        <v>163</v>
      </c>
    </row>
    <row r="3948" spans="1:5" x14ac:dyDescent="0.25">
      <c r="A3948" t="s">
        <v>307</v>
      </c>
      <c r="B3948" t="s">
        <v>99</v>
      </c>
      <c r="C3948" t="s">
        <v>16</v>
      </c>
      <c r="D3948">
        <v>125</v>
      </c>
      <c r="E3948">
        <v>129</v>
      </c>
    </row>
    <row r="3949" spans="1:5" x14ac:dyDescent="0.25">
      <c r="A3949" t="s">
        <v>307</v>
      </c>
      <c r="B3949" t="s">
        <v>99</v>
      </c>
      <c r="C3949" t="s">
        <v>17</v>
      </c>
      <c r="D3949">
        <v>94</v>
      </c>
      <c r="E3949">
        <v>97</v>
      </c>
    </row>
    <row r="3950" spans="1:5" x14ac:dyDescent="0.25">
      <c r="A3950" t="s">
        <v>307</v>
      </c>
      <c r="B3950" t="s">
        <v>99</v>
      </c>
      <c r="C3950" t="s">
        <v>18</v>
      </c>
      <c r="D3950">
        <v>66</v>
      </c>
      <c r="E3950">
        <v>69</v>
      </c>
    </row>
    <row r="3951" spans="1:5" x14ac:dyDescent="0.25">
      <c r="A3951" t="s">
        <v>307</v>
      </c>
      <c r="B3951" t="s">
        <v>99</v>
      </c>
      <c r="C3951" t="s">
        <v>19</v>
      </c>
      <c r="D3951">
        <v>42</v>
      </c>
      <c r="E3951">
        <v>46</v>
      </c>
    </row>
    <row r="3952" spans="1:5" x14ac:dyDescent="0.25">
      <c r="A3952" t="s">
        <v>307</v>
      </c>
      <c r="B3952" t="s">
        <v>99</v>
      </c>
      <c r="C3952" t="s">
        <v>20</v>
      </c>
      <c r="D3952">
        <v>25</v>
      </c>
      <c r="E3952">
        <v>29</v>
      </c>
    </row>
    <row r="3953" spans="1:5" x14ac:dyDescent="0.25">
      <c r="A3953" t="s">
        <v>307</v>
      </c>
      <c r="B3953" t="s">
        <v>99</v>
      </c>
      <c r="C3953" t="s">
        <v>21</v>
      </c>
      <c r="D3953">
        <v>22</v>
      </c>
      <c r="E3953">
        <v>26</v>
      </c>
    </row>
    <row r="3954" spans="1:5" x14ac:dyDescent="0.25">
      <c r="A3954" t="s">
        <v>307</v>
      </c>
      <c r="B3954" t="s">
        <v>100</v>
      </c>
      <c r="C3954" t="s">
        <v>300</v>
      </c>
      <c r="D3954">
        <v>435</v>
      </c>
      <c r="E3954">
        <v>414</v>
      </c>
    </row>
    <row r="3955" spans="1:5" x14ac:dyDescent="0.25">
      <c r="A3955" t="s">
        <v>307</v>
      </c>
      <c r="B3955" t="s">
        <v>100</v>
      </c>
      <c r="C3955" t="s">
        <v>4</v>
      </c>
      <c r="D3955">
        <v>1718</v>
      </c>
      <c r="E3955">
        <v>1631</v>
      </c>
    </row>
    <row r="3956" spans="1:5" x14ac:dyDescent="0.25">
      <c r="A3956" t="s">
        <v>307</v>
      </c>
      <c r="B3956" t="s">
        <v>100</v>
      </c>
      <c r="C3956" t="s">
        <v>5</v>
      </c>
      <c r="D3956">
        <v>2120</v>
      </c>
      <c r="E3956">
        <v>2040</v>
      </c>
    </row>
    <row r="3957" spans="1:5" x14ac:dyDescent="0.25">
      <c r="A3957" t="s">
        <v>307</v>
      </c>
      <c r="B3957" t="s">
        <v>100</v>
      </c>
      <c r="C3957" t="s">
        <v>6</v>
      </c>
      <c r="D3957">
        <v>2044</v>
      </c>
      <c r="E3957">
        <v>1980</v>
      </c>
    </row>
    <row r="3958" spans="1:5" x14ac:dyDescent="0.25">
      <c r="A3958" t="s">
        <v>307</v>
      </c>
      <c r="B3958" t="s">
        <v>100</v>
      </c>
      <c r="C3958" t="s">
        <v>7</v>
      </c>
      <c r="D3958">
        <v>1935</v>
      </c>
      <c r="E3958">
        <v>1882</v>
      </c>
    </row>
    <row r="3959" spans="1:5" x14ac:dyDescent="0.25">
      <c r="A3959" t="s">
        <v>307</v>
      </c>
      <c r="B3959" t="s">
        <v>100</v>
      </c>
      <c r="C3959" t="s">
        <v>8</v>
      </c>
      <c r="D3959">
        <v>1718</v>
      </c>
      <c r="E3959">
        <v>1721</v>
      </c>
    </row>
    <row r="3960" spans="1:5" x14ac:dyDescent="0.25">
      <c r="A3960" t="s">
        <v>307</v>
      </c>
      <c r="B3960" t="s">
        <v>100</v>
      </c>
      <c r="C3960" t="s">
        <v>9</v>
      </c>
      <c r="D3960">
        <v>1560</v>
      </c>
      <c r="E3960">
        <v>1593</v>
      </c>
    </row>
    <row r="3961" spans="1:5" x14ac:dyDescent="0.25">
      <c r="A3961" t="s">
        <v>307</v>
      </c>
      <c r="B3961" t="s">
        <v>100</v>
      </c>
      <c r="C3961" t="s">
        <v>10</v>
      </c>
      <c r="D3961">
        <v>1416</v>
      </c>
      <c r="E3961">
        <v>1493</v>
      </c>
    </row>
    <row r="3962" spans="1:5" x14ac:dyDescent="0.25">
      <c r="A3962" t="s">
        <v>307</v>
      </c>
      <c r="B3962" t="s">
        <v>100</v>
      </c>
      <c r="C3962" t="s">
        <v>11</v>
      </c>
      <c r="D3962">
        <v>1206</v>
      </c>
      <c r="E3962">
        <v>1320</v>
      </c>
    </row>
    <row r="3963" spans="1:5" x14ac:dyDescent="0.25">
      <c r="A3963" t="s">
        <v>307</v>
      </c>
      <c r="B3963" t="s">
        <v>100</v>
      </c>
      <c r="C3963" t="s">
        <v>12</v>
      </c>
      <c r="D3963">
        <v>1013</v>
      </c>
      <c r="E3963">
        <v>1136</v>
      </c>
    </row>
    <row r="3964" spans="1:5" x14ac:dyDescent="0.25">
      <c r="A3964" t="s">
        <v>307</v>
      </c>
      <c r="B3964" t="s">
        <v>100</v>
      </c>
      <c r="C3964" t="s">
        <v>13</v>
      </c>
      <c r="D3964">
        <v>875</v>
      </c>
      <c r="E3964">
        <v>968</v>
      </c>
    </row>
    <row r="3965" spans="1:5" x14ac:dyDescent="0.25">
      <c r="A3965" t="s">
        <v>307</v>
      </c>
      <c r="B3965" t="s">
        <v>100</v>
      </c>
      <c r="C3965" t="s">
        <v>14</v>
      </c>
      <c r="D3965">
        <v>768</v>
      </c>
      <c r="E3965">
        <v>820</v>
      </c>
    </row>
    <row r="3966" spans="1:5" x14ac:dyDescent="0.25">
      <c r="A3966" t="s">
        <v>307</v>
      </c>
      <c r="B3966" t="s">
        <v>100</v>
      </c>
      <c r="C3966" t="s">
        <v>15</v>
      </c>
      <c r="D3966">
        <v>641</v>
      </c>
      <c r="E3966">
        <v>672</v>
      </c>
    </row>
    <row r="3967" spans="1:5" x14ac:dyDescent="0.25">
      <c r="A3967" t="s">
        <v>307</v>
      </c>
      <c r="B3967" t="s">
        <v>100</v>
      </c>
      <c r="C3967" t="s">
        <v>16</v>
      </c>
      <c r="D3967">
        <v>519</v>
      </c>
      <c r="E3967">
        <v>534</v>
      </c>
    </row>
    <row r="3968" spans="1:5" x14ac:dyDescent="0.25">
      <c r="A3968" t="s">
        <v>307</v>
      </c>
      <c r="B3968" t="s">
        <v>100</v>
      </c>
      <c r="C3968" t="s">
        <v>17</v>
      </c>
      <c r="D3968">
        <v>389</v>
      </c>
      <c r="E3968">
        <v>404</v>
      </c>
    </row>
    <row r="3969" spans="1:5" x14ac:dyDescent="0.25">
      <c r="A3969" t="s">
        <v>307</v>
      </c>
      <c r="B3969" t="s">
        <v>100</v>
      </c>
      <c r="C3969" t="s">
        <v>18</v>
      </c>
      <c r="D3969">
        <v>272</v>
      </c>
      <c r="E3969">
        <v>286</v>
      </c>
    </row>
    <row r="3970" spans="1:5" x14ac:dyDescent="0.25">
      <c r="A3970" t="s">
        <v>307</v>
      </c>
      <c r="B3970" t="s">
        <v>100</v>
      </c>
      <c r="C3970" t="s">
        <v>19</v>
      </c>
      <c r="D3970">
        <v>175</v>
      </c>
      <c r="E3970">
        <v>190</v>
      </c>
    </row>
    <row r="3971" spans="1:5" x14ac:dyDescent="0.25">
      <c r="A3971" t="s">
        <v>307</v>
      </c>
      <c r="B3971" t="s">
        <v>100</v>
      </c>
      <c r="C3971" t="s">
        <v>20</v>
      </c>
      <c r="D3971">
        <v>106</v>
      </c>
      <c r="E3971">
        <v>120</v>
      </c>
    </row>
    <row r="3972" spans="1:5" x14ac:dyDescent="0.25">
      <c r="A3972" t="s">
        <v>307</v>
      </c>
      <c r="B3972" t="s">
        <v>100</v>
      </c>
      <c r="C3972" t="s">
        <v>21</v>
      </c>
      <c r="D3972">
        <v>94</v>
      </c>
      <c r="E3972">
        <v>107</v>
      </c>
    </row>
    <row r="3973" spans="1:5" x14ac:dyDescent="0.25">
      <c r="A3973" t="s">
        <v>307</v>
      </c>
      <c r="B3973" t="s">
        <v>306</v>
      </c>
      <c r="C3973" t="s">
        <v>300</v>
      </c>
      <c r="D3973">
        <v>84</v>
      </c>
      <c r="E3973">
        <v>80</v>
      </c>
    </row>
    <row r="3974" spans="1:5" x14ac:dyDescent="0.25">
      <c r="A3974" t="s">
        <v>307</v>
      </c>
      <c r="B3974" t="s">
        <v>306</v>
      </c>
      <c r="C3974" t="s">
        <v>4</v>
      </c>
      <c r="D3974">
        <v>334</v>
      </c>
      <c r="E3974">
        <v>317</v>
      </c>
    </row>
    <row r="3975" spans="1:5" x14ac:dyDescent="0.25">
      <c r="A3975" t="s">
        <v>307</v>
      </c>
      <c r="B3975" t="s">
        <v>306</v>
      </c>
      <c r="C3975" t="s">
        <v>5</v>
      </c>
      <c r="D3975">
        <v>412</v>
      </c>
      <c r="E3975">
        <v>396</v>
      </c>
    </row>
    <row r="3976" spans="1:5" x14ac:dyDescent="0.25">
      <c r="A3976" t="s">
        <v>307</v>
      </c>
      <c r="B3976" t="s">
        <v>306</v>
      </c>
      <c r="C3976" t="s">
        <v>6</v>
      </c>
      <c r="D3976">
        <v>397</v>
      </c>
      <c r="E3976">
        <v>385</v>
      </c>
    </row>
    <row r="3977" spans="1:5" x14ac:dyDescent="0.25">
      <c r="A3977" t="s">
        <v>307</v>
      </c>
      <c r="B3977" t="s">
        <v>306</v>
      </c>
      <c r="C3977" t="s">
        <v>7</v>
      </c>
      <c r="D3977">
        <v>376</v>
      </c>
      <c r="E3977">
        <v>366</v>
      </c>
    </row>
    <row r="3978" spans="1:5" x14ac:dyDescent="0.25">
      <c r="A3978" t="s">
        <v>307</v>
      </c>
      <c r="B3978" t="s">
        <v>306</v>
      </c>
      <c r="C3978" t="s">
        <v>8</v>
      </c>
      <c r="D3978">
        <v>334</v>
      </c>
      <c r="E3978">
        <v>334</v>
      </c>
    </row>
    <row r="3979" spans="1:5" x14ac:dyDescent="0.25">
      <c r="A3979" t="s">
        <v>307</v>
      </c>
      <c r="B3979" t="s">
        <v>306</v>
      </c>
      <c r="C3979" t="s">
        <v>9</v>
      </c>
      <c r="D3979">
        <v>303</v>
      </c>
      <c r="E3979">
        <v>309</v>
      </c>
    </row>
    <row r="3980" spans="1:5" x14ac:dyDescent="0.25">
      <c r="A3980" t="s">
        <v>307</v>
      </c>
      <c r="B3980" t="s">
        <v>306</v>
      </c>
      <c r="C3980" t="s">
        <v>10</v>
      </c>
      <c r="D3980">
        <v>282</v>
      </c>
      <c r="E3980">
        <v>299</v>
      </c>
    </row>
    <row r="3981" spans="1:5" x14ac:dyDescent="0.25">
      <c r="A3981" t="s">
        <v>307</v>
      </c>
      <c r="B3981" t="s">
        <v>306</v>
      </c>
      <c r="C3981" t="s">
        <v>11</v>
      </c>
      <c r="D3981">
        <v>234</v>
      </c>
      <c r="E3981">
        <v>256</v>
      </c>
    </row>
    <row r="3982" spans="1:5" x14ac:dyDescent="0.25">
      <c r="A3982" t="s">
        <v>307</v>
      </c>
      <c r="B3982" t="s">
        <v>306</v>
      </c>
      <c r="C3982" t="s">
        <v>12</v>
      </c>
      <c r="D3982">
        <v>197</v>
      </c>
      <c r="E3982">
        <v>221</v>
      </c>
    </row>
    <row r="3983" spans="1:5" x14ac:dyDescent="0.25">
      <c r="A3983" t="s">
        <v>307</v>
      </c>
      <c r="B3983" t="s">
        <v>306</v>
      </c>
      <c r="C3983" t="s">
        <v>13</v>
      </c>
      <c r="D3983">
        <v>170</v>
      </c>
      <c r="E3983">
        <v>188</v>
      </c>
    </row>
    <row r="3984" spans="1:5" x14ac:dyDescent="0.25">
      <c r="A3984" t="s">
        <v>307</v>
      </c>
      <c r="B3984" t="s">
        <v>306</v>
      </c>
      <c r="C3984" t="s">
        <v>14</v>
      </c>
      <c r="D3984">
        <v>149</v>
      </c>
      <c r="E3984">
        <v>159</v>
      </c>
    </row>
    <row r="3985" spans="1:5" x14ac:dyDescent="0.25">
      <c r="A3985" t="s">
        <v>307</v>
      </c>
      <c r="B3985" t="s">
        <v>306</v>
      </c>
      <c r="C3985" t="s">
        <v>15</v>
      </c>
      <c r="D3985">
        <v>124</v>
      </c>
      <c r="E3985">
        <v>130</v>
      </c>
    </row>
    <row r="3986" spans="1:5" x14ac:dyDescent="0.25">
      <c r="A3986" t="s">
        <v>307</v>
      </c>
      <c r="B3986" t="s">
        <v>306</v>
      </c>
      <c r="C3986" t="s">
        <v>16</v>
      </c>
      <c r="D3986">
        <v>101</v>
      </c>
      <c r="E3986">
        <v>103</v>
      </c>
    </row>
    <row r="3987" spans="1:5" x14ac:dyDescent="0.25">
      <c r="A3987" t="s">
        <v>307</v>
      </c>
      <c r="B3987" t="s">
        <v>306</v>
      </c>
      <c r="C3987" t="s">
        <v>17</v>
      </c>
      <c r="D3987">
        <v>75</v>
      </c>
      <c r="E3987">
        <v>78</v>
      </c>
    </row>
    <row r="3988" spans="1:5" x14ac:dyDescent="0.25">
      <c r="A3988" t="s">
        <v>307</v>
      </c>
      <c r="B3988" t="s">
        <v>306</v>
      </c>
      <c r="C3988" t="s">
        <v>18</v>
      </c>
      <c r="D3988">
        <v>52</v>
      </c>
      <c r="E3988">
        <v>55</v>
      </c>
    </row>
    <row r="3989" spans="1:5" x14ac:dyDescent="0.25">
      <c r="A3989" t="s">
        <v>307</v>
      </c>
      <c r="B3989" t="s">
        <v>306</v>
      </c>
      <c r="C3989" t="s">
        <v>19</v>
      </c>
      <c r="D3989">
        <v>34</v>
      </c>
      <c r="E3989">
        <v>37</v>
      </c>
    </row>
    <row r="3990" spans="1:5" x14ac:dyDescent="0.25">
      <c r="A3990" t="s">
        <v>307</v>
      </c>
      <c r="B3990" t="s">
        <v>306</v>
      </c>
      <c r="C3990" t="s">
        <v>20</v>
      </c>
      <c r="D3990">
        <v>20</v>
      </c>
      <c r="E3990">
        <v>23</v>
      </c>
    </row>
    <row r="3991" spans="1:5" x14ac:dyDescent="0.25">
      <c r="A3991" t="s">
        <v>307</v>
      </c>
      <c r="B3991" t="s">
        <v>306</v>
      </c>
      <c r="C3991" t="s">
        <v>21</v>
      </c>
      <c r="D3991">
        <v>18</v>
      </c>
      <c r="E3991">
        <v>20</v>
      </c>
    </row>
    <row r="3992" spans="1:5" x14ac:dyDescent="0.25">
      <c r="A3992" t="s">
        <v>307</v>
      </c>
      <c r="B3992" t="s">
        <v>101</v>
      </c>
      <c r="C3992" t="s">
        <v>300</v>
      </c>
      <c r="D3992">
        <v>290</v>
      </c>
      <c r="E3992">
        <v>276</v>
      </c>
    </row>
    <row r="3993" spans="1:5" x14ac:dyDescent="0.25">
      <c r="A3993" t="s">
        <v>307</v>
      </c>
      <c r="B3993" t="s">
        <v>101</v>
      </c>
      <c r="C3993" t="s">
        <v>4</v>
      </c>
      <c r="D3993">
        <v>1145</v>
      </c>
      <c r="E3993">
        <v>1087</v>
      </c>
    </row>
    <row r="3994" spans="1:5" x14ac:dyDescent="0.25">
      <c r="A3994" t="s">
        <v>307</v>
      </c>
      <c r="B3994" t="s">
        <v>101</v>
      </c>
      <c r="C3994" t="s">
        <v>5</v>
      </c>
      <c r="D3994">
        <v>1414</v>
      </c>
      <c r="E3994">
        <v>1360</v>
      </c>
    </row>
    <row r="3995" spans="1:5" x14ac:dyDescent="0.25">
      <c r="A3995" t="s">
        <v>307</v>
      </c>
      <c r="B3995" t="s">
        <v>101</v>
      </c>
      <c r="C3995" t="s">
        <v>6</v>
      </c>
      <c r="D3995">
        <v>1363</v>
      </c>
      <c r="E3995">
        <v>1320</v>
      </c>
    </row>
    <row r="3996" spans="1:5" x14ac:dyDescent="0.25">
      <c r="A3996" t="s">
        <v>307</v>
      </c>
      <c r="B3996" t="s">
        <v>101</v>
      </c>
      <c r="C3996" t="s">
        <v>7</v>
      </c>
      <c r="D3996">
        <v>1290</v>
      </c>
      <c r="E3996">
        <v>1255</v>
      </c>
    </row>
    <row r="3997" spans="1:5" x14ac:dyDescent="0.25">
      <c r="A3997" t="s">
        <v>307</v>
      </c>
      <c r="B3997" t="s">
        <v>101</v>
      </c>
      <c r="C3997" t="s">
        <v>8</v>
      </c>
      <c r="D3997">
        <v>1145</v>
      </c>
      <c r="E3997">
        <v>1148</v>
      </c>
    </row>
    <row r="3998" spans="1:5" x14ac:dyDescent="0.25">
      <c r="A3998" t="s">
        <v>307</v>
      </c>
      <c r="B3998" t="s">
        <v>101</v>
      </c>
      <c r="C3998" t="s">
        <v>9</v>
      </c>
      <c r="D3998">
        <v>1040</v>
      </c>
      <c r="E3998">
        <v>1062</v>
      </c>
    </row>
    <row r="3999" spans="1:5" x14ac:dyDescent="0.25">
      <c r="A3999" t="s">
        <v>307</v>
      </c>
      <c r="B3999" t="s">
        <v>101</v>
      </c>
      <c r="C3999" t="s">
        <v>10</v>
      </c>
      <c r="D3999">
        <v>947</v>
      </c>
      <c r="E3999">
        <v>997</v>
      </c>
    </row>
    <row r="4000" spans="1:5" x14ac:dyDescent="0.25">
      <c r="A4000" t="s">
        <v>307</v>
      </c>
      <c r="B4000" t="s">
        <v>101</v>
      </c>
      <c r="C4000" t="s">
        <v>11</v>
      </c>
      <c r="D4000">
        <v>804</v>
      </c>
      <c r="E4000">
        <v>880</v>
      </c>
    </row>
    <row r="4001" spans="1:5" x14ac:dyDescent="0.25">
      <c r="A4001" t="s">
        <v>307</v>
      </c>
      <c r="B4001" t="s">
        <v>101</v>
      </c>
      <c r="C4001" t="s">
        <v>12</v>
      </c>
      <c r="D4001">
        <v>675</v>
      </c>
      <c r="E4001">
        <v>758</v>
      </c>
    </row>
    <row r="4002" spans="1:5" x14ac:dyDescent="0.25">
      <c r="A4002" t="s">
        <v>307</v>
      </c>
      <c r="B4002" t="s">
        <v>101</v>
      </c>
      <c r="C4002" t="s">
        <v>13</v>
      </c>
      <c r="D4002">
        <v>584</v>
      </c>
      <c r="E4002">
        <v>645</v>
      </c>
    </row>
    <row r="4003" spans="1:5" x14ac:dyDescent="0.25">
      <c r="A4003" t="s">
        <v>307</v>
      </c>
      <c r="B4003" t="s">
        <v>101</v>
      </c>
      <c r="C4003" t="s">
        <v>14</v>
      </c>
      <c r="D4003">
        <v>512</v>
      </c>
      <c r="E4003">
        <v>547</v>
      </c>
    </row>
    <row r="4004" spans="1:5" x14ac:dyDescent="0.25">
      <c r="A4004" t="s">
        <v>307</v>
      </c>
      <c r="B4004" t="s">
        <v>101</v>
      </c>
      <c r="C4004" t="s">
        <v>15</v>
      </c>
      <c r="D4004">
        <v>427</v>
      </c>
      <c r="E4004">
        <v>448</v>
      </c>
    </row>
    <row r="4005" spans="1:5" x14ac:dyDescent="0.25">
      <c r="A4005" t="s">
        <v>307</v>
      </c>
      <c r="B4005" t="s">
        <v>101</v>
      </c>
      <c r="C4005" t="s">
        <v>16</v>
      </c>
      <c r="D4005">
        <v>346</v>
      </c>
      <c r="E4005">
        <v>356</v>
      </c>
    </row>
    <row r="4006" spans="1:5" x14ac:dyDescent="0.25">
      <c r="A4006" t="s">
        <v>307</v>
      </c>
      <c r="B4006" t="s">
        <v>101</v>
      </c>
      <c r="C4006" t="s">
        <v>17</v>
      </c>
      <c r="D4006">
        <v>259</v>
      </c>
      <c r="E4006">
        <v>269</v>
      </c>
    </row>
    <row r="4007" spans="1:5" x14ac:dyDescent="0.25">
      <c r="A4007" t="s">
        <v>307</v>
      </c>
      <c r="B4007" t="s">
        <v>101</v>
      </c>
      <c r="C4007" t="s">
        <v>18</v>
      </c>
      <c r="D4007">
        <v>181</v>
      </c>
      <c r="E4007">
        <v>190</v>
      </c>
    </row>
    <row r="4008" spans="1:5" x14ac:dyDescent="0.25">
      <c r="A4008" t="s">
        <v>307</v>
      </c>
      <c r="B4008" t="s">
        <v>101</v>
      </c>
      <c r="C4008" t="s">
        <v>19</v>
      </c>
      <c r="D4008">
        <v>117</v>
      </c>
      <c r="E4008">
        <v>127</v>
      </c>
    </row>
    <row r="4009" spans="1:5" x14ac:dyDescent="0.25">
      <c r="A4009" t="s">
        <v>307</v>
      </c>
      <c r="B4009" t="s">
        <v>101</v>
      </c>
      <c r="C4009" t="s">
        <v>20</v>
      </c>
      <c r="D4009">
        <v>71</v>
      </c>
      <c r="E4009">
        <v>80</v>
      </c>
    </row>
    <row r="4010" spans="1:5" x14ac:dyDescent="0.25">
      <c r="A4010" t="s">
        <v>307</v>
      </c>
      <c r="B4010" t="s">
        <v>101</v>
      </c>
      <c r="C4010" t="s">
        <v>21</v>
      </c>
      <c r="D4010">
        <v>62</v>
      </c>
      <c r="E4010">
        <v>71</v>
      </c>
    </row>
    <row r="4011" spans="1:5" x14ac:dyDescent="0.25">
      <c r="A4011" t="s">
        <v>307</v>
      </c>
      <c r="B4011" t="s">
        <v>102</v>
      </c>
      <c r="C4011" t="s">
        <v>300</v>
      </c>
      <c r="D4011">
        <v>624</v>
      </c>
      <c r="E4011">
        <v>593</v>
      </c>
    </row>
    <row r="4012" spans="1:5" x14ac:dyDescent="0.25">
      <c r="A4012" t="s">
        <v>307</v>
      </c>
      <c r="B4012" t="s">
        <v>102</v>
      </c>
      <c r="C4012" t="s">
        <v>4</v>
      </c>
      <c r="D4012">
        <v>2463</v>
      </c>
      <c r="E4012">
        <v>2338</v>
      </c>
    </row>
    <row r="4013" spans="1:5" x14ac:dyDescent="0.25">
      <c r="A4013" t="s">
        <v>307</v>
      </c>
      <c r="B4013" t="s">
        <v>102</v>
      </c>
      <c r="C4013" t="s">
        <v>5</v>
      </c>
      <c r="D4013">
        <v>3040</v>
      </c>
      <c r="E4013">
        <v>2924</v>
      </c>
    </row>
    <row r="4014" spans="1:5" x14ac:dyDescent="0.25">
      <c r="A4014" t="s">
        <v>307</v>
      </c>
      <c r="B4014" t="s">
        <v>102</v>
      </c>
      <c r="C4014" t="s">
        <v>6</v>
      </c>
      <c r="D4014">
        <v>2930</v>
      </c>
      <c r="E4014">
        <v>2838</v>
      </c>
    </row>
    <row r="4015" spans="1:5" x14ac:dyDescent="0.25">
      <c r="A4015" t="s">
        <v>307</v>
      </c>
      <c r="B4015" t="s">
        <v>102</v>
      </c>
      <c r="C4015" t="s">
        <v>7</v>
      </c>
      <c r="D4015">
        <v>2773</v>
      </c>
      <c r="E4015">
        <v>2698</v>
      </c>
    </row>
    <row r="4016" spans="1:5" x14ac:dyDescent="0.25">
      <c r="A4016" t="s">
        <v>307</v>
      </c>
      <c r="B4016" t="s">
        <v>102</v>
      </c>
      <c r="C4016" t="s">
        <v>8</v>
      </c>
      <c r="D4016">
        <v>2463</v>
      </c>
      <c r="E4016">
        <v>2467</v>
      </c>
    </row>
    <row r="4017" spans="1:5" x14ac:dyDescent="0.25">
      <c r="A4017" t="s">
        <v>307</v>
      </c>
      <c r="B4017" t="s">
        <v>102</v>
      </c>
      <c r="C4017" t="s">
        <v>9</v>
      </c>
      <c r="D4017">
        <v>2237</v>
      </c>
      <c r="E4017">
        <v>2284</v>
      </c>
    </row>
    <row r="4018" spans="1:5" x14ac:dyDescent="0.25">
      <c r="A4018" t="s">
        <v>307</v>
      </c>
      <c r="B4018" t="s">
        <v>102</v>
      </c>
      <c r="C4018" t="s">
        <v>10</v>
      </c>
      <c r="D4018">
        <v>2023</v>
      </c>
      <c r="E4018">
        <v>2135</v>
      </c>
    </row>
    <row r="4019" spans="1:5" x14ac:dyDescent="0.25">
      <c r="A4019" t="s">
        <v>307</v>
      </c>
      <c r="B4019" t="s">
        <v>102</v>
      </c>
      <c r="C4019" t="s">
        <v>11</v>
      </c>
      <c r="D4019">
        <v>1729</v>
      </c>
      <c r="E4019">
        <v>1892</v>
      </c>
    </row>
    <row r="4020" spans="1:5" x14ac:dyDescent="0.25">
      <c r="A4020" t="s">
        <v>307</v>
      </c>
      <c r="B4020" t="s">
        <v>102</v>
      </c>
      <c r="C4020" t="s">
        <v>12</v>
      </c>
      <c r="D4020">
        <v>1452</v>
      </c>
      <c r="E4020">
        <v>1629</v>
      </c>
    </row>
    <row r="4021" spans="1:5" x14ac:dyDescent="0.25">
      <c r="A4021" t="s">
        <v>307</v>
      </c>
      <c r="B4021" t="s">
        <v>102</v>
      </c>
      <c r="C4021" t="s">
        <v>13</v>
      </c>
      <c r="D4021">
        <v>1255</v>
      </c>
      <c r="E4021">
        <v>1388</v>
      </c>
    </row>
    <row r="4022" spans="1:5" x14ac:dyDescent="0.25">
      <c r="A4022" t="s">
        <v>307</v>
      </c>
      <c r="B4022" t="s">
        <v>102</v>
      </c>
      <c r="C4022" t="s">
        <v>14</v>
      </c>
      <c r="D4022">
        <v>1102</v>
      </c>
      <c r="E4022">
        <v>1176</v>
      </c>
    </row>
    <row r="4023" spans="1:5" x14ac:dyDescent="0.25">
      <c r="A4023" t="s">
        <v>307</v>
      </c>
      <c r="B4023" t="s">
        <v>102</v>
      </c>
      <c r="C4023" t="s">
        <v>15</v>
      </c>
      <c r="D4023">
        <v>919</v>
      </c>
      <c r="E4023">
        <v>964</v>
      </c>
    </row>
    <row r="4024" spans="1:5" x14ac:dyDescent="0.25">
      <c r="A4024" t="s">
        <v>307</v>
      </c>
      <c r="B4024" t="s">
        <v>102</v>
      </c>
      <c r="C4024" t="s">
        <v>16</v>
      </c>
      <c r="D4024">
        <v>744</v>
      </c>
      <c r="E4024">
        <v>766</v>
      </c>
    </row>
    <row r="4025" spans="1:5" x14ac:dyDescent="0.25">
      <c r="A4025" t="s">
        <v>307</v>
      </c>
      <c r="B4025" t="s">
        <v>102</v>
      </c>
      <c r="C4025" t="s">
        <v>17</v>
      </c>
      <c r="D4025">
        <v>558</v>
      </c>
      <c r="E4025">
        <v>579</v>
      </c>
    </row>
    <row r="4026" spans="1:5" x14ac:dyDescent="0.25">
      <c r="A4026" t="s">
        <v>307</v>
      </c>
      <c r="B4026" t="s">
        <v>102</v>
      </c>
      <c r="C4026" t="s">
        <v>18</v>
      </c>
      <c r="D4026">
        <v>390</v>
      </c>
      <c r="E4026">
        <v>410</v>
      </c>
    </row>
    <row r="4027" spans="1:5" x14ac:dyDescent="0.25">
      <c r="A4027" t="s">
        <v>307</v>
      </c>
      <c r="B4027" t="s">
        <v>102</v>
      </c>
      <c r="C4027" t="s">
        <v>19</v>
      </c>
      <c r="D4027">
        <v>251</v>
      </c>
      <c r="E4027">
        <v>273</v>
      </c>
    </row>
    <row r="4028" spans="1:5" x14ac:dyDescent="0.25">
      <c r="A4028" t="s">
        <v>307</v>
      </c>
      <c r="B4028" t="s">
        <v>102</v>
      </c>
      <c r="C4028" t="s">
        <v>20</v>
      </c>
      <c r="D4028">
        <v>153</v>
      </c>
      <c r="E4028">
        <v>172</v>
      </c>
    </row>
    <row r="4029" spans="1:5" x14ac:dyDescent="0.25">
      <c r="A4029" t="s">
        <v>307</v>
      </c>
      <c r="B4029" t="s">
        <v>102</v>
      </c>
      <c r="C4029" t="s">
        <v>21</v>
      </c>
      <c r="D4029">
        <v>135</v>
      </c>
      <c r="E4029">
        <v>154</v>
      </c>
    </row>
    <row r="4030" spans="1:5" x14ac:dyDescent="0.25">
      <c r="A4030" t="s">
        <v>307</v>
      </c>
      <c r="B4030" t="s">
        <v>103</v>
      </c>
      <c r="C4030" t="s">
        <v>300</v>
      </c>
      <c r="D4030">
        <v>58</v>
      </c>
      <c r="E4030">
        <v>55</v>
      </c>
    </row>
    <row r="4031" spans="1:5" x14ac:dyDescent="0.25">
      <c r="A4031" t="s">
        <v>307</v>
      </c>
      <c r="B4031" t="s">
        <v>103</v>
      </c>
      <c r="C4031" t="s">
        <v>4</v>
      </c>
      <c r="D4031">
        <v>231</v>
      </c>
      <c r="E4031">
        <v>220</v>
      </c>
    </row>
    <row r="4032" spans="1:5" x14ac:dyDescent="0.25">
      <c r="A4032" t="s">
        <v>307</v>
      </c>
      <c r="B4032" t="s">
        <v>103</v>
      </c>
      <c r="C4032" t="s">
        <v>5</v>
      </c>
      <c r="D4032">
        <v>286</v>
      </c>
      <c r="E4032">
        <v>275</v>
      </c>
    </row>
    <row r="4033" spans="1:5" x14ac:dyDescent="0.25">
      <c r="A4033" t="s">
        <v>307</v>
      </c>
      <c r="B4033" t="s">
        <v>103</v>
      </c>
      <c r="C4033" t="s">
        <v>6</v>
      </c>
      <c r="D4033">
        <v>275</v>
      </c>
      <c r="E4033">
        <v>267</v>
      </c>
    </row>
    <row r="4034" spans="1:5" x14ac:dyDescent="0.25">
      <c r="A4034" t="s">
        <v>307</v>
      </c>
      <c r="B4034" t="s">
        <v>103</v>
      </c>
      <c r="C4034" t="s">
        <v>7</v>
      </c>
      <c r="D4034">
        <v>261</v>
      </c>
      <c r="E4034">
        <v>254</v>
      </c>
    </row>
    <row r="4035" spans="1:5" x14ac:dyDescent="0.25">
      <c r="A4035" t="s">
        <v>307</v>
      </c>
      <c r="B4035" t="s">
        <v>103</v>
      </c>
      <c r="C4035" t="s">
        <v>8</v>
      </c>
      <c r="D4035">
        <v>231</v>
      </c>
      <c r="E4035">
        <v>232</v>
      </c>
    </row>
    <row r="4036" spans="1:5" x14ac:dyDescent="0.25">
      <c r="A4036" t="s">
        <v>307</v>
      </c>
      <c r="B4036" t="s">
        <v>103</v>
      </c>
      <c r="C4036" t="s">
        <v>9</v>
      </c>
      <c r="D4036">
        <v>210</v>
      </c>
      <c r="E4036">
        <v>215</v>
      </c>
    </row>
    <row r="4037" spans="1:5" x14ac:dyDescent="0.25">
      <c r="A4037" t="s">
        <v>307</v>
      </c>
      <c r="B4037" t="s">
        <v>103</v>
      </c>
      <c r="C4037" t="s">
        <v>10</v>
      </c>
      <c r="D4037">
        <v>200</v>
      </c>
      <c r="E4037">
        <v>208</v>
      </c>
    </row>
    <row r="4038" spans="1:5" x14ac:dyDescent="0.25">
      <c r="A4038" t="s">
        <v>307</v>
      </c>
      <c r="B4038" t="s">
        <v>103</v>
      </c>
      <c r="C4038" t="s">
        <v>11</v>
      </c>
      <c r="D4038">
        <v>162</v>
      </c>
      <c r="E4038">
        <v>178</v>
      </c>
    </row>
    <row r="4039" spans="1:5" x14ac:dyDescent="0.25">
      <c r="A4039" t="s">
        <v>307</v>
      </c>
      <c r="B4039" t="s">
        <v>103</v>
      </c>
      <c r="C4039" t="s">
        <v>12</v>
      </c>
      <c r="D4039">
        <v>136</v>
      </c>
      <c r="E4039">
        <v>153</v>
      </c>
    </row>
    <row r="4040" spans="1:5" x14ac:dyDescent="0.25">
      <c r="A4040" t="s">
        <v>307</v>
      </c>
      <c r="B4040" t="s">
        <v>103</v>
      </c>
      <c r="C4040" t="s">
        <v>13</v>
      </c>
      <c r="D4040">
        <v>118</v>
      </c>
      <c r="E4040">
        <v>130</v>
      </c>
    </row>
    <row r="4041" spans="1:5" x14ac:dyDescent="0.25">
      <c r="A4041" t="s">
        <v>307</v>
      </c>
      <c r="B4041" t="s">
        <v>103</v>
      </c>
      <c r="C4041" t="s">
        <v>14</v>
      </c>
      <c r="D4041">
        <v>103</v>
      </c>
      <c r="E4041">
        <v>110</v>
      </c>
    </row>
    <row r="4042" spans="1:5" x14ac:dyDescent="0.25">
      <c r="A4042" t="s">
        <v>307</v>
      </c>
      <c r="B4042" t="s">
        <v>103</v>
      </c>
      <c r="C4042" t="s">
        <v>15</v>
      </c>
      <c r="D4042">
        <v>86</v>
      </c>
      <c r="E4042">
        <v>90</v>
      </c>
    </row>
    <row r="4043" spans="1:5" x14ac:dyDescent="0.25">
      <c r="A4043" t="s">
        <v>307</v>
      </c>
      <c r="B4043" t="s">
        <v>103</v>
      </c>
      <c r="C4043" t="s">
        <v>16</v>
      </c>
      <c r="D4043">
        <v>70</v>
      </c>
      <c r="E4043">
        <v>72</v>
      </c>
    </row>
    <row r="4044" spans="1:5" x14ac:dyDescent="0.25">
      <c r="A4044" t="s">
        <v>307</v>
      </c>
      <c r="B4044" t="s">
        <v>103</v>
      </c>
      <c r="C4044" t="s">
        <v>17</v>
      </c>
      <c r="D4044">
        <v>52</v>
      </c>
      <c r="E4044">
        <v>54</v>
      </c>
    </row>
    <row r="4045" spans="1:5" x14ac:dyDescent="0.25">
      <c r="A4045" t="s">
        <v>307</v>
      </c>
      <c r="B4045" t="s">
        <v>103</v>
      </c>
      <c r="C4045" t="s">
        <v>18</v>
      </c>
      <c r="D4045">
        <v>36</v>
      </c>
      <c r="E4045">
        <v>38</v>
      </c>
    </row>
    <row r="4046" spans="1:5" x14ac:dyDescent="0.25">
      <c r="A4046" t="s">
        <v>307</v>
      </c>
      <c r="B4046" t="s">
        <v>103</v>
      </c>
      <c r="C4046" t="s">
        <v>19</v>
      </c>
      <c r="D4046">
        <v>23</v>
      </c>
      <c r="E4046">
        <v>25</v>
      </c>
    </row>
    <row r="4047" spans="1:5" x14ac:dyDescent="0.25">
      <c r="A4047" t="s">
        <v>307</v>
      </c>
      <c r="B4047" t="s">
        <v>103</v>
      </c>
      <c r="C4047" t="s">
        <v>20</v>
      </c>
      <c r="D4047">
        <v>14</v>
      </c>
      <c r="E4047">
        <v>16</v>
      </c>
    </row>
    <row r="4048" spans="1:5" x14ac:dyDescent="0.25">
      <c r="A4048" t="s">
        <v>307</v>
      </c>
      <c r="B4048" t="s">
        <v>103</v>
      </c>
      <c r="C4048" t="s">
        <v>21</v>
      </c>
      <c r="D4048">
        <v>12</v>
      </c>
      <c r="E4048">
        <v>14</v>
      </c>
    </row>
    <row r="4049" spans="1:5" x14ac:dyDescent="0.25">
      <c r="A4049" t="s">
        <v>307</v>
      </c>
      <c r="B4049" t="s">
        <v>104</v>
      </c>
      <c r="C4049" t="s">
        <v>300</v>
      </c>
      <c r="D4049">
        <v>2095</v>
      </c>
      <c r="E4049">
        <v>1992</v>
      </c>
    </row>
    <row r="4050" spans="1:5" x14ac:dyDescent="0.25">
      <c r="A4050" t="s">
        <v>307</v>
      </c>
      <c r="B4050" t="s">
        <v>104</v>
      </c>
      <c r="C4050" t="s">
        <v>4</v>
      </c>
      <c r="D4050">
        <v>8271</v>
      </c>
      <c r="E4050">
        <v>7851</v>
      </c>
    </row>
    <row r="4051" spans="1:5" x14ac:dyDescent="0.25">
      <c r="A4051" t="s">
        <v>307</v>
      </c>
      <c r="B4051" t="s">
        <v>104</v>
      </c>
      <c r="C4051" t="s">
        <v>5</v>
      </c>
      <c r="D4051">
        <v>10207</v>
      </c>
      <c r="E4051">
        <v>9820</v>
      </c>
    </row>
    <row r="4052" spans="1:5" x14ac:dyDescent="0.25">
      <c r="A4052" t="s">
        <v>307</v>
      </c>
      <c r="B4052" t="s">
        <v>104</v>
      </c>
      <c r="C4052" t="s">
        <v>6</v>
      </c>
      <c r="D4052">
        <v>9839</v>
      </c>
      <c r="E4052">
        <v>9530</v>
      </c>
    </row>
    <row r="4053" spans="1:5" x14ac:dyDescent="0.25">
      <c r="A4053" t="s">
        <v>307</v>
      </c>
      <c r="B4053" t="s">
        <v>104</v>
      </c>
      <c r="C4053" t="s">
        <v>7</v>
      </c>
      <c r="D4053">
        <v>9312</v>
      </c>
      <c r="E4053">
        <v>9059</v>
      </c>
    </row>
    <row r="4054" spans="1:5" x14ac:dyDescent="0.25">
      <c r="A4054" t="s">
        <v>307</v>
      </c>
      <c r="B4054" t="s">
        <v>104</v>
      </c>
      <c r="C4054" t="s">
        <v>8</v>
      </c>
      <c r="D4054">
        <v>8271</v>
      </c>
      <c r="E4054">
        <v>8286</v>
      </c>
    </row>
    <row r="4055" spans="1:5" x14ac:dyDescent="0.25">
      <c r="A4055" t="s">
        <v>307</v>
      </c>
      <c r="B4055" t="s">
        <v>104</v>
      </c>
      <c r="C4055" t="s">
        <v>9</v>
      </c>
      <c r="D4055">
        <v>7511</v>
      </c>
      <c r="E4055">
        <v>7670</v>
      </c>
    </row>
    <row r="4056" spans="1:5" x14ac:dyDescent="0.25">
      <c r="A4056" t="s">
        <v>307</v>
      </c>
      <c r="B4056" t="s">
        <v>104</v>
      </c>
      <c r="C4056" t="s">
        <v>10</v>
      </c>
      <c r="D4056">
        <v>6772</v>
      </c>
      <c r="E4056">
        <v>7147</v>
      </c>
    </row>
    <row r="4057" spans="1:5" x14ac:dyDescent="0.25">
      <c r="A4057" t="s">
        <v>307</v>
      </c>
      <c r="B4057" t="s">
        <v>104</v>
      </c>
      <c r="C4057" t="s">
        <v>11</v>
      </c>
      <c r="D4057">
        <v>5808</v>
      </c>
      <c r="E4057">
        <v>6353</v>
      </c>
    </row>
    <row r="4058" spans="1:5" x14ac:dyDescent="0.25">
      <c r="A4058" t="s">
        <v>307</v>
      </c>
      <c r="B4058" t="s">
        <v>104</v>
      </c>
      <c r="C4058" t="s">
        <v>12</v>
      </c>
      <c r="D4058">
        <v>4876</v>
      </c>
      <c r="E4058">
        <v>5471</v>
      </c>
    </row>
    <row r="4059" spans="1:5" x14ac:dyDescent="0.25">
      <c r="A4059" t="s">
        <v>307</v>
      </c>
      <c r="B4059" t="s">
        <v>104</v>
      </c>
      <c r="C4059" t="s">
        <v>13</v>
      </c>
      <c r="D4059">
        <v>4215</v>
      </c>
      <c r="E4059">
        <v>4662</v>
      </c>
    </row>
    <row r="4060" spans="1:5" x14ac:dyDescent="0.25">
      <c r="A4060" t="s">
        <v>307</v>
      </c>
      <c r="B4060" t="s">
        <v>104</v>
      </c>
      <c r="C4060" t="s">
        <v>14</v>
      </c>
      <c r="D4060">
        <v>3700</v>
      </c>
      <c r="E4060">
        <v>3949</v>
      </c>
    </row>
    <row r="4061" spans="1:5" x14ac:dyDescent="0.25">
      <c r="A4061" t="s">
        <v>307</v>
      </c>
      <c r="B4061" t="s">
        <v>104</v>
      </c>
      <c r="C4061" t="s">
        <v>15</v>
      </c>
      <c r="D4061">
        <v>3087</v>
      </c>
      <c r="E4061">
        <v>3237</v>
      </c>
    </row>
    <row r="4062" spans="1:5" x14ac:dyDescent="0.25">
      <c r="A4062" t="s">
        <v>307</v>
      </c>
      <c r="B4062" t="s">
        <v>104</v>
      </c>
      <c r="C4062" t="s">
        <v>16</v>
      </c>
      <c r="D4062">
        <v>2499</v>
      </c>
      <c r="E4062">
        <v>2572</v>
      </c>
    </row>
    <row r="4063" spans="1:5" x14ac:dyDescent="0.25">
      <c r="A4063" t="s">
        <v>307</v>
      </c>
      <c r="B4063" t="s">
        <v>104</v>
      </c>
      <c r="C4063" t="s">
        <v>17</v>
      </c>
      <c r="D4063">
        <v>1874</v>
      </c>
      <c r="E4063">
        <v>1944</v>
      </c>
    </row>
    <row r="4064" spans="1:5" x14ac:dyDescent="0.25">
      <c r="A4064" t="s">
        <v>307</v>
      </c>
      <c r="B4064" t="s">
        <v>104</v>
      </c>
      <c r="C4064" t="s">
        <v>18</v>
      </c>
      <c r="D4064">
        <v>1311</v>
      </c>
      <c r="E4064">
        <v>1376</v>
      </c>
    </row>
    <row r="4065" spans="1:5" x14ac:dyDescent="0.25">
      <c r="A4065" t="s">
        <v>307</v>
      </c>
      <c r="B4065" t="s">
        <v>104</v>
      </c>
      <c r="C4065" t="s">
        <v>19</v>
      </c>
      <c r="D4065">
        <v>845</v>
      </c>
      <c r="E4065">
        <v>917</v>
      </c>
    </row>
    <row r="4066" spans="1:5" x14ac:dyDescent="0.25">
      <c r="A4066" t="s">
        <v>307</v>
      </c>
      <c r="B4066" t="s">
        <v>104</v>
      </c>
      <c r="C4066" t="s">
        <v>20</v>
      </c>
      <c r="D4066">
        <v>514</v>
      </c>
      <c r="E4066">
        <v>579</v>
      </c>
    </row>
    <row r="4067" spans="1:5" x14ac:dyDescent="0.25">
      <c r="A4067" t="s">
        <v>307</v>
      </c>
      <c r="B4067" t="s">
        <v>104</v>
      </c>
      <c r="C4067" t="s">
        <v>21</v>
      </c>
      <c r="D4067">
        <v>453</v>
      </c>
      <c r="E4067">
        <v>519</v>
      </c>
    </row>
    <row r="4068" spans="1:5" x14ac:dyDescent="0.25">
      <c r="A4068" t="s">
        <v>307</v>
      </c>
      <c r="B4068" t="s">
        <v>105</v>
      </c>
      <c r="C4068" t="s">
        <v>300</v>
      </c>
      <c r="D4068">
        <v>405</v>
      </c>
      <c r="E4068">
        <v>386</v>
      </c>
    </row>
    <row r="4069" spans="1:5" x14ac:dyDescent="0.25">
      <c r="A4069" t="s">
        <v>307</v>
      </c>
      <c r="B4069" t="s">
        <v>105</v>
      </c>
      <c r="C4069" t="s">
        <v>4</v>
      </c>
      <c r="D4069">
        <v>1602</v>
      </c>
      <c r="E4069">
        <v>1520</v>
      </c>
    </row>
    <row r="4070" spans="1:5" x14ac:dyDescent="0.25">
      <c r="A4070" t="s">
        <v>307</v>
      </c>
      <c r="B4070" t="s">
        <v>105</v>
      </c>
      <c r="C4070" t="s">
        <v>5</v>
      </c>
      <c r="D4070">
        <v>1977</v>
      </c>
      <c r="E4070">
        <v>1902</v>
      </c>
    </row>
    <row r="4071" spans="1:5" x14ac:dyDescent="0.25">
      <c r="A4071" t="s">
        <v>307</v>
      </c>
      <c r="B4071" t="s">
        <v>105</v>
      </c>
      <c r="C4071" t="s">
        <v>6</v>
      </c>
      <c r="D4071">
        <v>1905</v>
      </c>
      <c r="E4071">
        <v>1845</v>
      </c>
    </row>
    <row r="4072" spans="1:5" x14ac:dyDescent="0.25">
      <c r="A4072" t="s">
        <v>307</v>
      </c>
      <c r="B4072" t="s">
        <v>105</v>
      </c>
      <c r="C4072" t="s">
        <v>7</v>
      </c>
      <c r="D4072">
        <v>1803</v>
      </c>
      <c r="E4072">
        <v>1754</v>
      </c>
    </row>
    <row r="4073" spans="1:5" x14ac:dyDescent="0.25">
      <c r="A4073" t="s">
        <v>307</v>
      </c>
      <c r="B4073" t="s">
        <v>105</v>
      </c>
      <c r="C4073" t="s">
        <v>8</v>
      </c>
      <c r="D4073">
        <v>1602</v>
      </c>
      <c r="E4073">
        <v>1604</v>
      </c>
    </row>
    <row r="4074" spans="1:5" x14ac:dyDescent="0.25">
      <c r="A4074" t="s">
        <v>307</v>
      </c>
      <c r="B4074" t="s">
        <v>105</v>
      </c>
      <c r="C4074" t="s">
        <v>9</v>
      </c>
      <c r="D4074">
        <v>1454</v>
      </c>
      <c r="E4074">
        <v>1485</v>
      </c>
    </row>
    <row r="4075" spans="1:5" x14ac:dyDescent="0.25">
      <c r="A4075" t="s">
        <v>307</v>
      </c>
      <c r="B4075" t="s">
        <v>105</v>
      </c>
      <c r="C4075" t="s">
        <v>10</v>
      </c>
      <c r="D4075">
        <v>1320</v>
      </c>
      <c r="E4075">
        <v>1392</v>
      </c>
    </row>
    <row r="4076" spans="1:5" x14ac:dyDescent="0.25">
      <c r="A4076" t="s">
        <v>307</v>
      </c>
      <c r="B4076" t="s">
        <v>105</v>
      </c>
      <c r="C4076" t="s">
        <v>11</v>
      </c>
      <c r="D4076">
        <v>1124</v>
      </c>
      <c r="E4076">
        <v>1230</v>
      </c>
    </row>
    <row r="4077" spans="1:5" x14ac:dyDescent="0.25">
      <c r="A4077" t="s">
        <v>307</v>
      </c>
      <c r="B4077" t="s">
        <v>105</v>
      </c>
      <c r="C4077" t="s">
        <v>12</v>
      </c>
      <c r="D4077">
        <v>944</v>
      </c>
      <c r="E4077">
        <v>1059</v>
      </c>
    </row>
    <row r="4078" spans="1:5" x14ac:dyDescent="0.25">
      <c r="A4078" t="s">
        <v>307</v>
      </c>
      <c r="B4078" t="s">
        <v>105</v>
      </c>
      <c r="C4078" t="s">
        <v>13</v>
      </c>
      <c r="D4078">
        <v>816</v>
      </c>
      <c r="E4078">
        <v>903</v>
      </c>
    </row>
    <row r="4079" spans="1:5" x14ac:dyDescent="0.25">
      <c r="A4079" t="s">
        <v>307</v>
      </c>
      <c r="B4079" t="s">
        <v>105</v>
      </c>
      <c r="C4079" t="s">
        <v>14</v>
      </c>
      <c r="D4079">
        <v>716</v>
      </c>
      <c r="E4079">
        <v>765</v>
      </c>
    </row>
    <row r="4080" spans="1:5" x14ac:dyDescent="0.25">
      <c r="A4080" t="s">
        <v>307</v>
      </c>
      <c r="B4080" t="s">
        <v>105</v>
      </c>
      <c r="C4080" t="s">
        <v>15</v>
      </c>
      <c r="D4080">
        <v>598</v>
      </c>
      <c r="E4080">
        <v>627</v>
      </c>
    </row>
    <row r="4081" spans="1:5" x14ac:dyDescent="0.25">
      <c r="A4081" t="s">
        <v>307</v>
      </c>
      <c r="B4081" t="s">
        <v>105</v>
      </c>
      <c r="C4081" t="s">
        <v>16</v>
      </c>
      <c r="D4081">
        <v>484</v>
      </c>
      <c r="E4081">
        <v>498</v>
      </c>
    </row>
    <row r="4082" spans="1:5" x14ac:dyDescent="0.25">
      <c r="A4082" t="s">
        <v>307</v>
      </c>
      <c r="B4082" t="s">
        <v>105</v>
      </c>
      <c r="C4082" t="s">
        <v>17</v>
      </c>
      <c r="D4082">
        <v>363</v>
      </c>
      <c r="E4082">
        <v>376</v>
      </c>
    </row>
    <row r="4083" spans="1:5" x14ac:dyDescent="0.25">
      <c r="A4083" t="s">
        <v>307</v>
      </c>
      <c r="B4083" t="s">
        <v>105</v>
      </c>
      <c r="C4083" t="s">
        <v>18</v>
      </c>
      <c r="D4083">
        <v>253</v>
      </c>
      <c r="E4083">
        <v>266</v>
      </c>
    </row>
    <row r="4084" spans="1:5" x14ac:dyDescent="0.25">
      <c r="A4084" t="s">
        <v>307</v>
      </c>
      <c r="B4084" t="s">
        <v>105</v>
      </c>
      <c r="C4084" t="s">
        <v>19</v>
      </c>
      <c r="D4084">
        <v>163</v>
      </c>
      <c r="E4084">
        <v>177</v>
      </c>
    </row>
    <row r="4085" spans="1:5" x14ac:dyDescent="0.25">
      <c r="A4085" t="s">
        <v>307</v>
      </c>
      <c r="B4085" t="s">
        <v>105</v>
      </c>
      <c r="C4085" t="s">
        <v>20</v>
      </c>
      <c r="D4085">
        <v>99</v>
      </c>
      <c r="E4085">
        <v>112</v>
      </c>
    </row>
    <row r="4086" spans="1:5" x14ac:dyDescent="0.25">
      <c r="A4086" t="s">
        <v>307</v>
      </c>
      <c r="B4086" t="s">
        <v>105</v>
      </c>
      <c r="C4086" t="s">
        <v>21</v>
      </c>
      <c r="D4086">
        <v>87</v>
      </c>
      <c r="E4086">
        <v>100</v>
      </c>
    </row>
    <row r="4087" spans="1:5" x14ac:dyDescent="0.25">
      <c r="A4087" t="s">
        <v>307</v>
      </c>
      <c r="B4087" t="s">
        <v>106</v>
      </c>
      <c r="C4087" t="s">
        <v>300</v>
      </c>
      <c r="D4087">
        <v>368</v>
      </c>
      <c r="E4087">
        <v>350</v>
      </c>
    </row>
    <row r="4088" spans="1:5" x14ac:dyDescent="0.25">
      <c r="A4088" t="s">
        <v>307</v>
      </c>
      <c r="B4088" t="s">
        <v>106</v>
      </c>
      <c r="C4088" t="s">
        <v>4</v>
      </c>
      <c r="D4088">
        <v>1454</v>
      </c>
      <c r="E4088">
        <v>1381</v>
      </c>
    </row>
    <row r="4089" spans="1:5" x14ac:dyDescent="0.25">
      <c r="A4089" t="s">
        <v>307</v>
      </c>
      <c r="B4089" t="s">
        <v>106</v>
      </c>
      <c r="C4089" t="s">
        <v>5</v>
      </c>
      <c r="D4089">
        <v>1795</v>
      </c>
      <c r="E4089">
        <v>1727</v>
      </c>
    </row>
    <row r="4090" spans="1:5" x14ac:dyDescent="0.25">
      <c r="A4090" t="s">
        <v>307</v>
      </c>
      <c r="B4090" t="s">
        <v>106</v>
      </c>
      <c r="C4090" t="s">
        <v>6</v>
      </c>
      <c r="D4090">
        <v>1730</v>
      </c>
      <c r="E4090">
        <v>1676</v>
      </c>
    </row>
    <row r="4091" spans="1:5" x14ac:dyDescent="0.25">
      <c r="A4091" t="s">
        <v>307</v>
      </c>
      <c r="B4091" t="s">
        <v>106</v>
      </c>
      <c r="C4091" t="s">
        <v>7</v>
      </c>
      <c r="D4091">
        <v>1638</v>
      </c>
      <c r="E4091">
        <v>1593</v>
      </c>
    </row>
    <row r="4092" spans="1:5" x14ac:dyDescent="0.25">
      <c r="A4092" t="s">
        <v>307</v>
      </c>
      <c r="B4092" t="s">
        <v>106</v>
      </c>
      <c r="C4092" t="s">
        <v>8</v>
      </c>
      <c r="D4092">
        <v>1454</v>
      </c>
      <c r="E4092">
        <v>1457</v>
      </c>
    </row>
    <row r="4093" spans="1:5" x14ac:dyDescent="0.25">
      <c r="A4093" t="s">
        <v>307</v>
      </c>
      <c r="B4093" t="s">
        <v>106</v>
      </c>
      <c r="C4093" t="s">
        <v>9</v>
      </c>
      <c r="D4093">
        <v>1321</v>
      </c>
      <c r="E4093">
        <v>1349</v>
      </c>
    </row>
    <row r="4094" spans="1:5" x14ac:dyDescent="0.25">
      <c r="A4094" t="s">
        <v>307</v>
      </c>
      <c r="B4094" t="s">
        <v>106</v>
      </c>
      <c r="C4094" t="s">
        <v>10</v>
      </c>
      <c r="D4094">
        <v>1200</v>
      </c>
      <c r="E4094">
        <v>1263</v>
      </c>
    </row>
    <row r="4095" spans="1:5" x14ac:dyDescent="0.25">
      <c r="A4095" t="s">
        <v>307</v>
      </c>
      <c r="B4095" t="s">
        <v>106</v>
      </c>
      <c r="C4095" t="s">
        <v>11</v>
      </c>
      <c r="D4095">
        <v>1021</v>
      </c>
      <c r="E4095">
        <v>1117</v>
      </c>
    </row>
    <row r="4096" spans="1:5" x14ac:dyDescent="0.25">
      <c r="A4096" t="s">
        <v>307</v>
      </c>
      <c r="B4096" t="s">
        <v>106</v>
      </c>
      <c r="C4096" t="s">
        <v>12</v>
      </c>
      <c r="D4096">
        <v>857</v>
      </c>
      <c r="E4096">
        <v>962</v>
      </c>
    </row>
    <row r="4097" spans="1:5" x14ac:dyDescent="0.25">
      <c r="A4097" t="s">
        <v>307</v>
      </c>
      <c r="B4097" t="s">
        <v>106</v>
      </c>
      <c r="C4097" t="s">
        <v>13</v>
      </c>
      <c r="D4097">
        <v>741</v>
      </c>
      <c r="E4097">
        <v>820</v>
      </c>
    </row>
    <row r="4098" spans="1:5" x14ac:dyDescent="0.25">
      <c r="A4098" t="s">
        <v>307</v>
      </c>
      <c r="B4098" t="s">
        <v>106</v>
      </c>
      <c r="C4098" t="s">
        <v>14</v>
      </c>
      <c r="D4098">
        <v>650</v>
      </c>
      <c r="E4098">
        <v>694</v>
      </c>
    </row>
    <row r="4099" spans="1:5" x14ac:dyDescent="0.25">
      <c r="A4099" t="s">
        <v>307</v>
      </c>
      <c r="B4099" t="s">
        <v>106</v>
      </c>
      <c r="C4099" t="s">
        <v>15</v>
      </c>
      <c r="D4099">
        <v>543</v>
      </c>
      <c r="E4099">
        <v>569</v>
      </c>
    </row>
    <row r="4100" spans="1:5" x14ac:dyDescent="0.25">
      <c r="A4100" t="s">
        <v>307</v>
      </c>
      <c r="B4100" t="s">
        <v>106</v>
      </c>
      <c r="C4100" t="s">
        <v>16</v>
      </c>
      <c r="D4100">
        <v>439</v>
      </c>
      <c r="E4100">
        <v>452</v>
      </c>
    </row>
    <row r="4101" spans="1:5" x14ac:dyDescent="0.25">
      <c r="A4101" t="s">
        <v>307</v>
      </c>
      <c r="B4101" t="s">
        <v>106</v>
      </c>
      <c r="C4101" t="s">
        <v>17</v>
      </c>
      <c r="D4101">
        <v>329</v>
      </c>
      <c r="E4101">
        <v>342</v>
      </c>
    </row>
    <row r="4102" spans="1:5" x14ac:dyDescent="0.25">
      <c r="A4102" t="s">
        <v>307</v>
      </c>
      <c r="B4102" t="s">
        <v>106</v>
      </c>
      <c r="C4102" t="s">
        <v>18</v>
      </c>
      <c r="D4102">
        <v>230</v>
      </c>
      <c r="E4102">
        <v>242</v>
      </c>
    </row>
    <row r="4103" spans="1:5" x14ac:dyDescent="0.25">
      <c r="A4103" t="s">
        <v>307</v>
      </c>
      <c r="B4103" t="s">
        <v>106</v>
      </c>
      <c r="C4103" t="s">
        <v>19</v>
      </c>
      <c r="D4103">
        <v>148</v>
      </c>
      <c r="E4103">
        <v>161</v>
      </c>
    </row>
    <row r="4104" spans="1:5" x14ac:dyDescent="0.25">
      <c r="A4104" t="s">
        <v>307</v>
      </c>
      <c r="B4104" t="s">
        <v>106</v>
      </c>
      <c r="C4104" t="s">
        <v>20</v>
      </c>
      <c r="D4104">
        <v>90</v>
      </c>
      <c r="E4104">
        <v>101</v>
      </c>
    </row>
    <row r="4105" spans="1:5" x14ac:dyDescent="0.25">
      <c r="A4105" t="s">
        <v>307</v>
      </c>
      <c r="B4105" t="s">
        <v>106</v>
      </c>
      <c r="C4105" t="s">
        <v>21</v>
      </c>
      <c r="D4105">
        <v>79</v>
      </c>
      <c r="E4105">
        <v>91</v>
      </c>
    </row>
    <row r="4106" spans="1:5" x14ac:dyDescent="0.25">
      <c r="A4106" t="s">
        <v>307</v>
      </c>
      <c r="B4106" t="s">
        <v>107</v>
      </c>
      <c r="C4106" t="s">
        <v>300</v>
      </c>
      <c r="D4106">
        <v>73</v>
      </c>
      <c r="E4106">
        <v>69</v>
      </c>
    </row>
    <row r="4107" spans="1:5" x14ac:dyDescent="0.25">
      <c r="A4107" t="s">
        <v>307</v>
      </c>
      <c r="B4107" t="s">
        <v>107</v>
      </c>
      <c r="C4107" t="s">
        <v>4</v>
      </c>
      <c r="D4107">
        <v>288</v>
      </c>
      <c r="E4107">
        <v>273</v>
      </c>
    </row>
    <row r="4108" spans="1:5" x14ac:dyDescent="0.25">
      <c r="A4108" t="s">
        <v>307</v>
      </c>
      <c r="B4108" t="s">
        <v>107</v>
      </c>
      <c r="C4108" t="s">
        <v>5</v>
      </c>
      <c r="D4108">
        <v>356</v>
      </c>
      <c r="E4108">
        <v>342</v>
      </c>
    </row>
    <row r="4109" spans="1:5" x14ac:dyDescent="0.25">
      <c r="A4109" t="s">
        <v>307</v>
      </c>
      <c r="B4109" t="s">
        <v>107</v>
      </c>
      <c r="C4109" t="s">
        <v>6</v>
      </c>
      <c r="D4109">
        <v>343</v>
      </c>
      <c r="E4109">
        <v>332</v>
      </c>
    </row>
    <row r="4110" spans="1:5" x14ac:dyDescent="0.25">
      <c r="A4110" t="s">
        <v>307</v>
      </c>
      <c r="B4110" t="s">
        <v>107</v>
      </c>
      <c r="C4110" t="s">
        <v>7</v>
      </c>
      <c r="D4110">
        <v>324</v>
      </c>
      <c r="E4110">
        <v>316</v>
      </c>
    </row>
    <row r="4111" spans="1:5" x14ac:dyDescent="0.25">
      <c r="A4111" t="s">
        <v>307</v>
      </c>
      <c r="B4111" t="s">
        <v>107</v>
      </c>
      <c r="C4111" t="s">
        <v>8</v>
      </c>
      <c r="D4111">
        <v>288</v>
      </c>
      <c r="E4111">
        <v>289</v>
      </c>
    </row>
    <row r="4112" spans="1:5" x14ac:dyDescent="0.25">
      <c r="A4112" t="s">
        <v>307</v>
      </c>
      <c r="B4112" t="s">
        <v>107</v>
      </c>
      <c r="C4112" t="s">
        <v>9</v>
      </c>
      <c r="D4112">
        <v>261</v>
      </c>
      <c r="E4112">
        <v>267</v>
      </c>
    </row>
    <row r="4113" spans="1:5" x14ac:dyDescent="0.25">
      <c r="A4113" t="s">
        <v>307</v>
      </c>
      <c r="B4113" t="s">
        <v>107</v>
      </c>
      <c r="C4113" t="s">
        <v>10</v>
      </c>
      <c r="D4113">
        <v>244</v>
      </c>
      <c r="E4113">
        <v>259</v>
      </c>
    </row>
    <row r="4114" spans="1:5" x14ac:dyDescent="0.25">
      <c r="A4114" t="s">
        <v>307</v>
      </c>
      <c r="B4114" t="s">
        <v>107</v>
      </c>
      <c r="C4114" t="s">
        <v>11</v>
      </c>
      <c r="D4114">
        <v>202</v>
      </c>
      <c r="E4114">
        <v>221</v>
      </c>
    </row>
    <row r="4115" spans="1:5" x14ac:dyDescent="0.25">
      <c r="A4115" t="s">
        <v>307</v>
      </c>
      <c r="B4115" t="s">
        <v>107</v>
      </c>
      <c r="C4115" t="s">
        <v>12</v>
      </c>
      <c r="D4115">
        <v>170</v>
      </c>
      <c r="E4115">
        <v>190</v>
      </c>
    </row>
    <row r="4116" spans="1:5" x14ac:dyDescent="0.25">
      <c r="A4116" t="s">
        <v>307</v>
      </c>
      <c r="B4116" t="s">
        <v>107</v>
      </c>
      <c r="C4116" t="s">
        <v>13</v>
      </c>
      <c r="D4116">
        <v>147</v>
      </c>
      <c r="E4116">
        <v>162</v>
      </c>
    </row>
    <row r="4117" spans="1:5" x14ac:dyDescent="0.25">
      <c r="A4117" t="s">
        <v>307</v>
      </c>
      <c r="B4117" t="s">
        <v>107</v>
      </c>
      <c r="C4117" t="s">
        <v>14</v>
      </c>
      <c r="D4117">
        <v>129</v>
      </c>
      <c r="E4117">
        <v>137</v>
      </c>
    </row>
    <row r="4118" spans="1:5" x14ac:dyDescent="0.25">
      <c r="A4118" t="s">
        <v>307</v>
      </c>
      <c r="B4118" t="s">
        <v>107</v>
      </c>
      <c r="C4118" t="s">
        <v>15</v>
      </c>
      <c r="D4118">
        <v>107</v>
      </c>
      <c r="E4118">
        <v>112</v>
      </c>
    </row>
    <row r="4119" spans="1:5" x14ac:dyDescent="0.25">
      <c r="A4119" t="s">
        <v>307</v>
      </c>
      <c r="B4119" t="s">
        <v>107</v>
      </c>
      <c r="C4119" t="s">
        <v>16</v>
      </c>
      <c r="D4119">
        <v>87</v>
      </c>
      <c r="E4119">
        <v>89</v>
      </c>
    </row>
    <row r="4120" spans="1:5" x14ac:dyDescent="0.25">
      <c r="A4120" t="s">
        <v>307</v>
      </c>
      <c r="B4120" t="s">
        <v>107</v>
      </c>
      <c r="C4120" t="s">
        <v>17</v>
      </c>
      <c r="D4120">
        <v>65</v>
      </c>
      <c r="E4120">
        <v>67</v>
      </c>
    </row>
    <row r="4121" spans="1:5" x14ac:dyDescent="0.25">
      <c r="A4121" t="s">
        <v>307</v>
      </c>
      <c r="B4121" t="s">
        <v>107</v>
      </c>
      <c r="C4121" t="s">
        <v>18</v>
      </c>
      <c r="D4121">
        <v>45</v>
      </c>
      <c r="E4121">
        <v>48</v>
      </c>
    </row>
    <row r="4122" spans="1:5" x14ac:dyDescent="0.25">
      <c r="A4122" t="s">
        <v>307</v>
      </c>
      <c r="B4122" t="s">
        <v>107</v>
      </c>
      <c r="C4122" t="s">
        <v>19</v>
      </c>
      <c r="D4122">
        <v>29</v>
      </c>
      <c r="E4122">
        <v>32</v>
      </c>
    </row>
    <row r="4123" spans="1:5" x14ac:dyDescent="0.25">
      <c r="A4123" t="s">
        <v>307</v>
      </c>
      <c r="B4123" t="s">
        <v>107</v>
      </c>
      <c r="C4123" t="s">
        <v>20</v>
      </c>
      <c r="D4123">
        <v>17</v>
      </c>
      <c r="E4123">
        <v>20</v>
      </c>
    </row>
    <row r="4124" spans="1:5" x14ac:dyDescent="0.25">
      <c r="A4124" t="s">
        <v>307</v>
      </c>
      <c r="B4124" t="s">
        <v>107</v>
      </c>
      <c r="C4124" t="s">
        <v>21</v>
      </c>
      <c r="D4124">
        <v>15</v>
      </c>
      <c r="E4124">
        <v>18</v>
      </c>
    </row>
    <row r="4125" spans="1:5" x14ac:dyDescent="0.25">
      <c r="A4125" t="s">
        <v>307</v>
      </c>
      <c r="B4125" t="s">
        <v>108</v>
      </c>
      <c r="C4125" t="s">
        <v>300</v>
      </c>
      <c r="D4125">
        <v>48</v>
      </c>
      <c r="E4125">
        <v>45</v>
      </c>
    </row>
    <row r="4126" spans="1:5" x14ac:dyDescent="0.25">
      <c r="A4126" t="s">
        <v>307</v>
      </c>
      <c r="B4126" t="s">
        <v>108</v>
      </c>
      <c r="C4126" t="s">
        <v>4</v>
      </c>
      <c r="D4126">
        <v>190</v>
      </c>
      <c r="E4126">
        <v>180</v>
      </c>
    </row>
    <row r="4127" spans="1:5" x14ac:dyDescent="0.25">
      <c r="A4127" t="s">
        <v>307</v>
      </c>
      <c r="B4127" t="s">
        <v>108</v>
      </c>
      <c r="C4127" t="s">
        <v>5</v>
      </c>
      <c r="D4127">
        <v>234</v>
      </c>
      <c r="E4127">
        <v>225</v>
      </c>
    </row>
    <row r="4128" spans="1:5" x14ac:dyDescent="0.25">
      <c r="A4128" t="s">
        <v>307</v>
      </c>
      <c r="B4128" t="s">
        <v>108</v>
      </c>
      <c r="C4128" t="s">
        <v>6</v>
      </c>
      <c r="D4128">
        <v>226</v>
      </c>
      <c r="E4128">
        <v>219</v>
      </c>
    </row>
    <row r="4129" spans="1:5" x14ac:dyDescent="0.25">
      <c r="A4129" t="s">
        <v>307</v>
      </c>
      <c r="B4129" t="s">
        <v>108</v>
      </c>
      <c r="C4129" t="s">
        <v>7</v>
      </c>
      <c r="D4129">
        <v>214</v>
      </c>
      <c r="E4129">
        <v>208</v>
      </c>
    </row>
    <row r="4130" spans="1:5" x14ac:dyDescent="0.25">
      <c r="A4130" t="s">
        <v>307</v>
      </c>
      <c r="B4130" t="s">
        <v>108</v>
      </c>
      <c r="C4130" t="s">
        <v>8</v>
      </c>
      <c r="D4130">
        <v>190</v>
      </c>
      <c r="E4130">
        <v>190</v>
      </c>
    </row>
    <row r="4131" spans="1:5" x14ac:dyDescent="0.25">
      <c r="A4131" t="s">
        <v>307</v>
      </c>
      <c r="B4131" t="s">
        <v>108</v>
      </c>
      <c r="C4131" t="s">
        <v>9</v>
      </c>
      <c r="D4131">
        <v>172</v>
      </c>
      <c r="E4131">
        <v>176</v>
      </c>
    </row>
    <row r="4132" spans="1:5" x14ac:dyDescent="0.25">
      <c r="A4132" t="s">
        <v>307</v>
      </c>
      <c r="B4132" t="s">
        <v>108</v>
      </c>
      <c r="C4132" t="s">
        <v>10</v>
      </c>
      <c r="D4132">
        <v>162</v>
      </c>
      <c r="E4132">
        <v>172</v>
      </c>
    </row>
    <row r="4133" spans="1:5" x14ac:dyDescent="0.25">
      <c r="A4133" t="s">
        <v>307</v>
      </c>
      <c r="B4133" t="s">
        <v>108</v>
      </c>
      <c r="C4133" t="s">
        <v>11</v>
      </c>
      <c r="D4133">
        <v>133</v>
      </c>
      <c r="E4133">
        <v>146</v>
      </c>
    </row>
    <row r="4134" spans="1:5" x14ac:dyDescent="0.25">
      <c r="A4134" t="s">
        <v>307</v>
      </c>
      <c r="B4134" t="s">
        <v>108</v>
      </c>
      <c r="C4134" t="s">
        <v>12</v>
      </c>
      <c r="D4134">
        <v>112</v>
      </c>
      <c r="E4134">
        <v>125</v>
      </c>
    </row>
    <row r="4135" spans="1:5" x14ac:dyDescent="0.25">
      <c r="A4135" t="s">
        <v>307</v>
      </c>
      <c r="B4135" t="s">
        <v>108</v>
      </c>
      <c r="C4135" t="s">
        <v>13</v>
      </c>
      <c r="D4135">
        <v>96</v>
      </c>
      <c r="E4135">
        <v>107</v>
      </c>
    </row>
    <row r="4136" spans="1:5" x14ac:dyDescent="0.25">
      <c r="A4136" t="s">
        <v>307</v>
      </c>
      <c r="B4136" t="s">
        <v>108</v>
      </c>
      <c r="C4136" t="s">
        <v>14</v>
      </c>
      <c r="D4136">
        <v>85</v>
      </c>
      <c r="E4136">
        <v>90</v>
      </c>
    </row>
    <row r="4137" spans="1:5" x14ac:dyDescent="0.25">
      <c r="A4137" t="s">
        <v>307</v>
      </c>
      <c r="B4137" t="s">
        <v>108</v>
      </c>
      <c r="C4137" t="s">
        <v>15</v>
      </c>
      <c r="D4137">
        <v>70</v>
      </c>
      <c r="E4137">
        <v>74</v>
      </c>
    </row>
    <row r="4138" spans="1:5" x14ac:dyDescent="0.25">
      <c r="A4138" t="s">
        <v>307</v>
      </c>
      <c r="B4138" t="s">
        <v>108</v>
      </c>
      <c r="C4138" t="s">
        <v>16</v>
      </c>
      <c r="D4138">
        <v>57</v>
      </c>
      <c r="E4138">
        <v>59</v>
      </c>
    </row>
    <row r="4139" spans="1:5" x14ac:dyDescent="0.25">
      <c r="A4139" t="s">
        <v>307</v>
      </c>
      <c r="B4139" t="s">
        <v>108</v>
      </c>
      <c r="C4139" t="s">
        <v>17</v>
      </c>
      <c r="D4139">
        <v>43</v>
      </c>
      <c r="E4139">
        <v>44</v>
      </c>
    </row>
    <row r="4140" spans="1:5" x14ac:dyDescent="0.25">
      <c r="A4140" t="s">
        <v>307</v>
      </c>
      <c r="B4140" t="s">
        <v>108</v>
      </c>
      <c r="C4140" t="s">
        <v>18</v>
      </c>
      <c r="D4140">
        <v>30</v>
      </c>
      <c r="E4140">
        <v>31</v>
      </c>
    </row>
    <row r="4141" spans="1:5" x14ac:dyDescent="0.25">
      <c r="A4141" t="s">
        <v>307</v>
      </c>
      <c r="B4141" t="s">
        <v>108</v>
      </c>
      <c r="C4141" t="s">
        <v>19</v>
      </c>
      <c r="D4141">
        <v>19</v>
      </c>
      <c r="E4141">
        <v>21</v>
      </c>
    </row>
    <row r="4142" spans="1:5" x14ac:dyDescent="0.25">
      <c r="A4142" t="s">
        <v>307</v>
      </c>
      <c r="B4142" t="s">
        <v>108</v>
      </c>
      <c r="C4142" t="s">
        <v>20</v>
      </c>
      <c r="D4142">
        <v>11</v>
      </c>
      <c r="E4142">
        <v>13</v>
      </c>
    </row>
    <row r="4143" spans="1:5" x14ac:dyDescent="0.25">
      <c r="A4143" t="s">
        <v>307</v>
      </c>
      <c r="B4143" t="s">
        <v>108</v>
      </c>
      <c r="C4143" t="s">
        <v>21</v>
      </c>
      <c r="D4143">
        <v>10</v>
      </c>
      <c r="E4143">
        <v>11</v>
      </c>
    </row>
    <row r="4144" spans="1:5" x14ac:dyDescent="0.25">
      <c r="A4144" t="s">
        <v>307</v>
      </c>
      <c r="B4144" t="s">
        <v>109</v>
      </c>
      <c r="C4144" t="s">
        <v>300</v>
      </c>
      <c r="D4144">
        <v>251</v>
      </c>
      <c r="E4144">
        <v>239</v>
      </c>
    </row>
    <row r="4145" spans="1:5" x14ac:dyDescent="0.25">
      <c r="A4145" t="s">
        <v>307</v>
      </c>
      <c r="B4145" t="s">
        <v>109</v>
      </c>
      <c r="C4145" t="s">
        <v>4</v>
      </c>
      <c r="D4145">
        <v>994</v>
      </c>
      <c r="E4145">
        <v>943</v>
      </c>
    </row>
    <row r="4146" spans="1:5" x14ac:dyDescent="0.25">
      <c r="A4146" t="s">
        <v>307</v>
      </c>
      <c r="B4146" t="s">
        <v>109</v>
      </c>
      <c r="C4146" t="s">
        <v>5</v>
      </c>
      <c r="D4146">
        <v>1227</v>
      </c>
      <c r="E4146">
        <v>1180</v>
      </c>
    </row>
    <row r="4147" spans="1:5" x14ac:dyDescent="0.25">
      <c r="A4147" t="s">
        <v>307</v>
      </c>
      <c r="B4147" t="s">
        <v>109</v>
      </c>
      <c r="C4147" t="s">
        <v>6</v>
      </c>
      <c r="D4147">
        <v>1183</v>
      </c>
      <c r="E4147">
        <v>1145</v>
      </c>
    </row>
    <row r="4148" spans="1:5" x14ac:dyDescent="0.25">
      <c r="A4148" t="s">
        <v>307</v>
      </c>
      <c r="B4148" t="s">
        <v>109</v>
      </c>
      <c r="C4148" t="s">
        <v>7</v>
      </c>
      <c r="D4148">
        <v>1119</v>
      </c>
      <c r="E4148">
        <v>1089</v>
      </c>
    </row>
    <row r="4149" spans="1:5" x14ac:dyDescent="0.25">
      <c r="A4149" t="s">
        <v>307</v>
      </c>
      <c r="B4149" t="s">
        <v>109</v>
      </c>
      <c r="C4149" t="s">
        <v>8</v>
      </c>
      <c r="D4149">
        <v>994</v>
      </c>
      <c r="E4149">
        <v>996</v>
      </c>
    </row>
    <row r="4150" spans="1:5" x14ac:dyDescent="0.25">
      <c r="A4150" t="s">
        <v>307</v>
      </c>
      <c r="B4150" t="s">
        <v>109</v>
      </c>
      <c r="C4150" t="s">
        <v>9</v>
      </c>
      <c r="D4150">
        <v>903</v>
      </c>
      <c r="E4150">
        <v>922</v>
      </c>
    </row>
    <row r="4151" spans="1:5" x14ac:dyDescent="0.25">
      <c r="A4151" t="s">
        <v>307</v>
      </c>
      <c r="B4151" t="s">
        <v>109</v>
      </c>
      <c r="C4151" t="s">
        <v>10</v>
      </c>
      <c r="D4151">
        <v>823</v>
      </c>
      <c r="E4151">
        <v>869</v>
      </c>
    </row>
    <row r="4152" spans="1:5" x14ac:dyDescent="0.25">
      <c r="A4152" t="s">
        <v>307</v>
      </c>
      <c r="B4152" t="s">
        <v>109</v>
      </c>
      <c r="C4152" t="s">
        <v>11</v>
      </c>
      <c r="D4152">
        <v>698</v>
      </c>
      <c r="E4152">
        <v>763</v>
      </c>
    </row>
    <row r="4153" spans="1:5" x14ac:dyDescent="0.25">
      <c r="A4153" t="s">
        <v>307</v>
      </c>
      <c r="B4153" t="s">
        <v>109</v>
      </c>
      <c r="C4153" t="s">
        <v>12</v>
      </c>
      <c r="D4153">
        <v>586</v>
      </c>
      <c r="E4153">
        <v>657</v>
      </c>
    </row>
    <row r="4154" spans="1:5" x14ac:dyDescent="0.25">
      <c r="A4154" t="s">
        <v>307</v>
      </c>
      <c r="B4154" t="s">
        <v>109</v>
      </c>
      <c r="C4154" t="s">
        <v>13</v>
      </c>
      <c r="D4154">
        <v>506</v>
      </c>
      <c r="E4154">
        <v>560</v>
      </c>
    </row>
    <row r="4155" spans="1:5" x14ac:dyDescent="0.25">
      <c r="A4155" t="s">
        <v>307</v>
      </c>
      <c r="B4155" t="s">
        <v>109</v>
      </c>
      <c r="C4155" t="s">
        <v>14</v>
      </c>
      <c r="D4155">
        <v>444</v>
      </c>
      <c r="E4155">
        <v>474</v>
      </c>
    </row>
    <row r="4156" spans="1:5" x14ac:dyDescent="0.25">
      <c r="A4156" t="s">
        <v>307</v>
      </c>
      <c r="B4156" t="s">
        <v>109</v>
      </c>
      <c r="C4156" t="s">
        <v>15</v>
      </c>
      <c r="D4156">
        <v>371</v>
      </c>
      <c r="E4156">
        <v>389</v>
      </c>
    </row>
    <row r="4157" spans="1:5" x14ac:dyDescent="0.25">
      <c r="A4157" t="s">
        <v>307</v>
      </c>
      <c r="B4157" t="s">
        <v>109</v>
      </c>
      <c r="C4157" t="s">
        <v>16</v>
      </c>
      <c r="D4157">
        <v>300</v>
      </c>
      <c r="E4157">
        <v>309</v>
      </c>
    </row>
    <row r="4158" spans="1:5" x14ac:dyDescent="0.25">
      <c r="A4158" t="s">
        <v>307</v>
      </c>
      <c r="B4158" t="s">
        <v>109</v>
      </c>
      <c r="C4158" t="s">
        <v>17</v>
      </c>
      <c r="D4158">
        <v>225</v>
      </c>
      <c r="E4158">
        <v>233</v>
      </c>
    </row>
    <row r="4159" spans="1:5" x14ac:dyDescent="0.25">
      <c r="A4159" t="s">
        <v>307</v>
      </c>
      <c r="B4159" t="s">
        <v>109</v>
      </c>
      <c r="C4159" t="s">
        <v>18</v>
      </c>
      <c r="D4159">
        <v>157</v>
      </c>
      <c r="E4159">
        <v>165</v>
      </c>
    </row>
    <row r="4160" spans="1:5" x14ac:dyDescent="0.25">
      <c r="A4160" t="s">
        <v>307</v>
      </c>
      <c r="B4160" t="s">
        <v>109</v>
      </c>
      <c r="C4160" t="s">
        <v>19</v>
      </c>
      <c r="D4160">
        <v>101</v>
      </c>
      <c r="E4160">
        <v>110</v>
      </c>
    </row>
    <row r="4161" spans="1:5" x14ac:dyDescent="0.25">
      <c r="A4161" t="s">
        <v>307</v>
      </c>
      <c r="B4161" t="s">
        <v>109</v>
      </c>
      <c r="C4161" t="s">
        <v>20</v>
      </c>
      <c r="D4161">
        <v>61</v>
      </c>
      <c r="E4161">
        <v>69</v>
      </c>
    </row>
    <row r="4162" spans="1:5" x14ac:dyDescent="0.25">
      <c r="A4162" t="s">
        <v>307</v>
      </c>
      <c r="B4162" t="s">
        <v>109</v>
      </c>
      <c r="C4162" t="s">
        <v>21</v>
      </c>
      <c r="D4162">
        <v>54</v>
      </c>
      <c r="E4162">
        <v>62</v>
      </c>
    </row>
    <row r="4163" spans="1:5" x14ac:dyDescent="0.25">
      <c r="A4163" t="s">
        <v>307</v>
      </c>
      <c r="B4163" t="s">
        <v>110</v>
      </c>
      <c r="C4163" t="s">
        <v>300</v>
      </c>
      <c r="D4163">
        <v>513</v>
      </c>
      <c r="E4163">
        <v>488</v>
      </c>
    </row>
    <row r="4164" spans="1:5" x14ac:dyDescent="0.25">
      <c r="A4164" t="s">
        <v>307</v>
      </c>
      <c r="B4164" t="s">
        <v>110</v>
      </c>
      <c r="C4164" t="s">
        <v>4</v>
      </c>
      <c r="D4164">
        <v>2027</v>
      </c>
      <c r="E4164">
        <v>1924</v>
      </c>
    </row>
    <row r="4165" spans="1:5" x14ac:dyDescent="0.25">
      <c r="A4165" t="s">
        <v>307</v>
      </c>
      <c r="B4165" t="s">
        <v>110</v>
      </c>
      <c r="C4165" t="s">
        <v>5</v>
      </c>
      <c r="D4165">
        <v>2502</v>
      </c>
      <c r="E4165">
        <v>2407</v>
      </c>
    </row>
    <row r="4166" spans="1:5" x14ac:dyDescent="0.25">
      <c r="A4166" t="s">
        <v>307</v>
      </c>
      <c r="B4166" t="s">
        <v>110</v>
      </c>
      <c r="C4166" t="s">
        <v>6</v>
      </c>
      <c r="D4166">
        <v>2412</v>
      </c>
      <c r="E4166">
        <v>2336</v>
      </c>
    </row>
    <row r="4167" spans="1:5" x14ac:dyDescent="0.25">
      <c r="A4167" t="s">
        <v>307</v>
      </c>
      <c r="B4167" t="s">
        <v>110</v>
      </c>
      <c r="C4167" t="s">
        <v>7</v>
      </c>
      <c r="D4167">
        <v>2283</v>
      </c>
      <c r="E4167">
        <v>2221</v>
      </c>
    </row>
    <row r="4168" spans="1:5" x14ac:dyDescent="0.25">
      <c r="A4168" t="s">
        <v>307</v>
      </c>
      <c r="B4168" t="s">
        <v>110</v>
      </c>
      <c r="C4168" t="s">
        <v>8</v>
      </c>
      <c r="D4168">
        <v>2027</v>
      </c>
      <c r="E4168">
        <v>2031</v>
      </c>
    </row>
    <row r="4169" spans="1:5" x14ac:dyDescent="0.25">
      <c r="A4169" t="s">
        <v>307</v>
      </c>
      <c r="B4169" t="s">
        <v>110</v>
      </c>
      <c r="C4169" t="s">
        <v>9</v>
      </c>
      <c r="D4169">
        <v>1841</v>
      </c>
      <c r="E4169">
        <v>1880</v>
      </c>
    </row>
    <row r="4170" spans="1:5" x14ac:dyDescent="0.25">
      <c r="A4170" t="s">
        <v>307</v>
      </c>
      <c r="B4170" t="s">
        <v>110</v>
      </c>
      <c r="C4170" t="s">
        <v>10</v>
      </c>
      <c r="D4170">
        <v>1667</v>
      </c>
      <c r="E4170">
        <v>1760</v>
      </c>
    </row>
    <row r="4171" spans="1:5" x14ac:dyDescent="0.25">
      <c r="A4171" t="s">
        <v>307</v>
      </c>
      <c r="B4171" t="s">
        <v>110</v>
      </c>
      <c r="C4171" t="s">
        <v>11</v>
      </c>
      <c r="D4171">
        <v>1424</v>
      </c>
      <c r="E4171">
        <v>1557</v>
      </c>
    </row>
    <row r="4172" spans="1:5" x14ac:dyDescent="0.25">
      <c r="A4172" t="s">
        <v>307</v>
      </c>
      <c r="B4172" t="s">
        <v>110</v>
      </c>
      <c r="C4172" t="s">
        <v>12</v>
      </c>
      <c r="D4172">
        <v>1195</v>
      </c>
      <c r="E4172">
        <v>1341</v>
      </c>
    </row>
    <row r="4173" spans="1:5" x14ac:dyDescent="0.25">
      <c r="A4173" t="s">
        <v>307</v>
      </c>
      <c r="B4173" t="s">
        <v>110</v>
      </c>
      <c r="C4173" t="s">
        <v>13</v>
      </c>
      <c r="D4173">
        <v>1033</v>
      </c>
      <c r="E4173">
        <v>1143</v>
      </c>
    </row>
    <row r="4174" spans="1:5" x14ac:dyDescent="0.25">
      <c r="A4174" t="s">
        <v>307</v>
      </c>
      <c r="B4174" t="s">
        <v>110</v>
      </c>
      <c r="C4174" t="s">
        <v>14</v>
      </c>
      <c r="D4174">
        <v>907</v>
      </c>
      <c r="E4174">
        <v>968</v>
      </c>
    </row>
    <row r="4175" spans="1:5" x14ac:dyDescent="0.25">
      <c r="A4175" t="s">
        <v>307</v>
      </c>
      <c r="B4175" t="s">
        <v>110</v>
      </c>
      <c r="C4175" t="s">
        <v>15</v>
      </c>
      <c r="D4175">
        <v>757</v>
      </c>
      <c r="E4175">
        <v>793</v>
      </c>
    </row>
    <row r="4176" spans="1:5" x14ac:dyDescent="0.25">
      <c r="A4176" t="s">
        <v>307</v>
      </c>
      <c r="B4176" t="s">
        <v>110</v>
      </c>
      <c r="C4176" t="s">
        <v>16</v>
      </c>
      <c r="D4176">
        <v>612</v>
      </c>
      <c r="E4176">
        <v>630</v>
      </c>
    </row>
    <row r="4177" spans="1:5" x14ac:dyDescent="0.25">
      <c r="A4177" t="s">
        <v>307</v>
      </c>
      <c r="B4177" t="s">
        <v>110</v>
      </c>
      <c r="C4177" t="s">
        <v>17</v>
      </c>
      <c r="D4177">
        <v>459</v>
      </c>
      <c r="E4177">
        <v>476</v>
      </c>
    </row>
    <row r="4178" spans="1:5" x14ac:dyDescent="0.25">
      <c r="A4178" t="s">
        <v>307</v>
      </c>
      <c r="B4178" t="s">
        <v>110</v>
      </c>
      <c r="C4178" t="s">
        <v>18</v>
      </c>
      <c r="D4178">
        <v>321</v>
      </c>
      <c r="E4178">
        <v>337</v>
      </c>
    </row>
    <row r="4179" spans="1:5" x14ac:dyDescent="0.25">
      <c r="A4179" t="s">
        <v>307</v>
      </c>
      <c r="B4179" t="s">
        <v>110</v>
      </c>
      <c r="C4179" t="s">
        <v>19</v>
      </c>
      <c r="D4179">
        <v>207</v>
      </c>
      <c r="E4179">
        <v>225</v>
      </c>
    </row>
    <row r="4180" spans="1:5" x14ac:dyDescent="0.25">
      <c r="A4180" t="s">
        <v>307</v>
      </c>
      <c r="B4180" t="s">
        <v>110</v>
      </c>
      <c r="C4180" t="s">
        <v>20</v>
      </c>
      <c r="D4180">
        <v>126</v>
      </c>
      <c r="E4180">
        <v>142</v>
      </c>
    </row>
    <row r="4181" spans="1:5" x14ac:dyDescent="0.25">
      <c r="A4181" t="s">
        <v>307</v>
      </c>
      <c r="B4181" t="s">
        <v>110</v>
      </c>
      <c r="C4181" t="s">
        <v>21</v>
      </c>
      <c r="D4181">
        <v>111</v>
      </c>
      <c r="E4181">
        <v>127</v>
      </c>
    </row>
    <row r="4182" spans="1:5" x14ac:dyDescent="0.25">
      <c r="A4182" t="s">
        <v>307</v>
      </c>
      <c r="B4182" t="s">
        <v>111</v>
      </c>
      <c r="C4182" t="s">
        <v>300</v>
      </c>
      <c r="D4182">
        <v>150</v>
      </c>
      <c r="E4182">
        <v>143</v>
      </c>
    </row>
    <row r="4183" spans="1:5" x14ac:dyDescent="0.25">
      <c r="A4183" t="s">
        <v>307</v>
      </c>
      <c r="B4183" t="s">
        <v>111</v>
      </c>
      <c r="C4183" t="s">
        <v>4</v>
      </c>
      <c r="D4183">
        <v>594</v>
      </c>
      <c r="E4183">
        <v>564</v>
      </c>
    </row>
    <row r="4184" spans="1:5" x14ac:dyDescent="0.25">
      <c r="A4184" t="s">
        <v>307</v>
      </c>
      <c r="B4184" t="s">
        <v>111</v>
      </c>
      <c r="C4184" t="s">
        <v>5</v>
      </c>
      <c r="D4184">
        <v>734</v>
      </c>
      <c r="E4184">
        <v>706</v>
      </c>
    </row>
    <row r="4185" spans="1:5" x14ac:dyDescent="0.25">
      <c r="A4185" t="s">
        <v>307</v>
      </c>
      <c r="B4185" t="s">
        <v>111</v>
      </c>
      <c r="C4185" t="s">
        <v>6</v>
      </c>
      <c r="D4185">
        <v>707</v>
      </c>
      <c r="E4185">
        <v>685</v>
      </c>
    </row>
    <row r="4186" spans="1:5" x14ac:dyDescent="0.25">
      <c r="A4186" t="s">
        <v>307</v>
      </c>
      <c r="B4186" t="s">
        <v>111</v>
      </c>
      <c r="C4186" t="s">
        <v>7</v>
      </c>
      <c r="D4186">
        <v>669</v>
      </c>
      <c r="E4186">
        <v>651</v>
      </c>
    </row>
    <row r="4187" spans="1:5" x14ac:dyDescent="0.25">
      <c r="A4187" t="s">
        <v>307</v>
      </c>
      <c r="B4187" t="s">
        <v>111</v>
      </c>
      <c r="C4187" t="s">
        <v>8</v>
      </c>
      <c r="D4187">
        <v>594</v>
      </c>
      <c r="E4187">
        <v>596</v>
      </c>
    </row>
    <row r="4188" spans="1:5" x14ac:dyDescent="0.25">
      <c r="A4188" t="s">
        <v>307</v>
      </c>
      <c r="B4188" t="s">
        <v>111</v>
      </c>
      <c r="C4188" t="s">
        <v>9</v>
      </c>
      <c r="D4188">
        <v>540</v>
      </c>
      <c r="E4188">
        <v>551</v>
      </c>
    </row>
    <row r="4189" spans="1:5" x14ac:dyDescent="0.25">
      <c r="A4189" t="s">
        <v>307</v>
      </c>
      <c r="B4189" t="s">
        <v>111</v>
      </c>
      <c r="C4189" t="s">
        <v>10</v>
      </c>
      <c r="D4189">
        <v>497</v>
      </c>
      <c r="E4189">
        <v>521</v>
      </c>
    </row>
    <row r="4190" spans="1:5" x14ac:dyDescent="0.25">
      <c r="A4190" t="s">
        <v>307</v>
      </c>
      <c r="B4190" t="s">
        <v>111</v>
      </c>
      <c r="C4190" t="s">
        <v>11</v>
      </c>
      <c r="D4190">
        <v>417</v>
      </c>
      <c r="E4190">
        <v>457</v>
      </c>
    </row>
    <row r="4191" spans="1:5" x14ac:dyDescent="0.25">
      <c r="A4191" t="s">
        <v>307</v>
      </c>
      <c r="B4191" t="s">
        <v>111</v>
      </c>
      <c r="C4191" t="s">
        <v>12</v>
      </c>
      <c r="D4191">
        <v>350</v>
      </c>
      <c r="E4191">
        <v>393</v>
      </c>
    </row>
    <row r="4192" spans="1:5" x14ac:dyDescent="0.25">
      <c r="A4192" t="s">
        <v>307</v>
      </c>
      <c r="B4192" t="s">
        <v>111</v>
      </c>
      <c r="C4192" t="s">
        <v>13</v>
      </c>
      <c r="D4192">
        <v>303</v>
      </c>
      <c r="E4192">
        <v>335</v>
      </c>
    </row>
    <row r="4193" spans="1:5" x14ac:dyDescent="0.25">
      <c r="A4193" t="s">
        <v>307</v>
      </c>
      <c r="B4193" t="s">
        <v>111</v>
      </c>
      <c r="C4193" t="s">
        <v>14</v>
      </c>
      <c r="D4193">
        <v>266</v>
      </c>
      <c r="E4193">
        <v>284</v>
      </c>
    </row>
    <row r="4194" spans="1:5" x14ac:dyDescent="0.25">
      <c r="A4194" t="s">
        <v>307</v>
      </c>
      <c r="B4194" t="s">
        <v>111</v>
      </c>
      <c r="C4194" t="s">
        <v>15</v>
      </c>
      <c r="D4194">
        <v>222</v>
      </c>
      <c r="E4194">
        <v>232</v>
      </c>
    </row>
    <row r="4195" spans="1:5" x14ac:dyDescent="0.25">
      <c r="A4195" t="s">
        <v>307</v>
      </c>
      <c r="B4195" t="s">
        <v>111</v>
      </c>
      <c r="C4195" t="s">
        <v>16</v>
      </c>
      <c r="D4195">
        <v>179</v>
      </c>
      <c r="E4195">
        <v>185</v>
      </c>
    </row>
    <row r="4196" spans="1:5" x14ac:dyDescent="0.25">
      <c r="A4196" t="s">
        <v>307</v>
      </c>
      <c r="B4196" t="s">
        <v>111</v>
      </c>
      <c r="C4196" t="s">
        <v>17</v>
      </c>
      <c r="D4196">
        <v>134</v>
      </c>
      <c r="E4196">
        <v>139</v>
      </c>
    </row>
    <row r="4197" spans="1:5" x14ac:dyDescent="0.25">
      <c r="A4197" t="s">
        <v>307</v>
      </c>
      <c r="B4197" t="s">
        <v>111</v>
      </c>
      <c r="C4197" t="s">
        <v>18</v>
      </c>
      <c r="D4197">
        <v>94</v>
      </c>
      <c r="E4197">
        <v>99</v>
      </c>
    </row>
    <row r="4198" spans="1:5" x14ac:dyDescent="0.25">
      <c r="A4198" t="s">
        <v>307</v>
      </c>
      <c r="B4198" t="s">
        <v>111</v>
      </c>
      <c r="C4198" t="s">
        <v>19</v>
      </c>
      <c r="D4198">
        <v>60</v>
      </c>
      <c r="E4198">
        <v>66</v>
      </c>
    </row>
    <row r="4199" spans="1:5" x14ac:dyDescent="0.25">
      <c r="A4199" t="s">
        <v>307</v>
      </c>
      <c r="B4199" t="s">
        <v>111</v>
      </c>
      <c r="C4199" t="s">
        <v>20</v>
      </c>
      <c r="D4199">
        <v>37</v>
      </c>
      <c r="E4199">
        <v>41</v>
      </c>
    </row>
    <row r="4200" spans="1:5" x14ac:dyDescent="0.25">
      <c r="A4200" t="s">
        <v>307</v>
      </c>
      <c r="B4200" t="s">
        <v>111</v>
      </c>
      <c r="C4200" t="s">
        <v>21</v>
      </c>
      <c r="D4200">
        <v>32</v>
      </c>
      <c r="E4200">
        <v>37</v>
      </c>
    </row>
    <row r="4201" spans="1:5" x14ac:dyDescent="0.25">
      <c r="A4201" t="s">
        <v>307</v>
      </c>
      <c r="B4201" t="s">
        <v>112</v>
      </c>
      <c r="C4201" t="s">
        <v>300</v>
      </c>
      <c r="D4201">
        <v>185</v>
      </c>
      <c r="E4201">
        <v>176</v>
      </c>
    </row>
    <row r="4202" spans="1:5" x14ac:dyDescent="0.25">
      <c r="A4202" t="s">
        <v>307</v>
      </c>
      <c r="B4202" t="s">
        <v>112</v>
      </c>
      <c r="C4202" t="s">
        <v>4</v>
      </c>
      <c r="D4202">
        <v>732</v>
      </c>
      <c r="E4202">
        <v>694</v>
      </c>
    </row>
    <row r="4203" spans="1:5" x14ac:dyDescent="0.25">
      <c r="A4203" t="s">
        <v>307</v>
      </c>
      <c r="B4203" t="s">
        <v>112</v>
      </c>
      <c r="C4203" t="s">
        <v>5</v>
      </c>
      <c r="D4203">
        <v>903</v>
      </c>
      <c r="E4203">
        <v>869</v>
      </c>
    </row>
    <row r="4204" spans="1:5" x14ac:dyDescent="0.25">
      <c r="A4204" t="s">
        <v>307</v>
      </c>
      <c r="B4204" t="s">
        <v>112</v>
      </c>
      <c r="C4204" t="s">
        <v>6</v>
      </c>
      <c r="D4204">
        <v>870</v>
      </c>
      <c r="E4204">
        <v>843</v>
      </c>
    </row>
    <row r="4205" spans="1:5" x14ac:dyDescent="0.25">
      <c r="A4205" t="s">
        <v>307</v>
      </c>
      <c r="B4205" t="s">
        <v>112</v>
      </c>
      <c r="C4205" t="s">
        <v>7</v>
      </c>
      <c r="D4205">
        <v>824</v>
      </c>
      <c r="E4205">
        <v>801</v>
      </c>
    </row>
    <row r="4206" spans="1:5" x14ac:dyDescent="0.25">
      <c r="A4206" t="s">
        <v>307</v>
      </c>
      <c r="B4206" t="s">
        <v>112</v>
      </c>
      <c r="C4206" t="s">
        <v>8</v>
      </c>
      <c r="D4206">
        <v>732</v>
      </c>
      <c r="E4206">
        <v>733</v>
      </c>
    </row>
    <row r="4207" spans="1:5" x14ac:dyDescent="0.25">
      <c r="A4207" t="s">
        <v>307</v>
      </c>
      <c r="B4207" t="s">
        <v>112</v>
      </c>
      <c r="C4207" t="s">
        <v>9</v>
      </c>
      <c r="D4207">
        <v>664</v>
      </c>
      <c r="E4207">
        <v>678</v>
      </c>
    </row>
    <row r="4208" spans="1:5" x14ac:dyDescent="0.25">
      <c r="A4208" t="s">
        <v>307</v>
      </c>
      <c r="B4208" t="s">
        <v>112</v>
      </c>
      <c r="C4208" t="s">
        <v>10</v>
      </c>
      <c r="D4208">
        <v>606</v>
      </c>
      <c r="E4208">
        <v>641</v>
      </c>
    </row>
    <row r="4209" spans="1:5" x14ac:dyDescent="0.25">
      <c r="A4209" t="s">
        <v>307</v>
      </c>
      <c r="B4209" t="s">
        <v>112</v>
      </c>
      <c r="C4209" t="s">
        <v>11</v>
      </c>
      <c r="D4209">
        <v>514</v>
      </c>
      <c r="E4209">
        <v>562</v>
      </c>
    </row>
    <row r="4210" spans="1:5" x14ac:dyDescent="0.25">
      <c r="A4210" t="s">
        <v>307</v>
      </c>
      <c r="B4210" t="s">
        <v>112</v>
      </c>
      <c r="C4210" t="s">
        <v>12</v>
      </c>
      <c r="D4210">
        <v>431</v>
      </c>
      <c r="E4210">
        <v>484</v>
      </c>
    </row>
    <row r="4211" spans="1:5" x14ac:dyDescent="0.25">
      <c r="A4211" t="s">
        <v>307</v>
      </c>
      <c r="B4211" t="s">
        <v>112</v>
      </c>
      <c r="C4211" t="s">
        <v>13</v>
      </c>
      <c r="D4211">
        <v>373</v>
      </c>
      <c r="E4211">
        <v>412</v>
      </c>
    </row>
    <row r="4212" spans="1:5" x14ac:dyDescent="0.25">
      <c r="A4212" t="s">
        <v>307</v>
      </c>
      <c r="B4212" t="s">
        <v>112</v>
      </c>
      <c r="C4212" t="s">
        <v>14</v>
      </c>
      <c r="D4212">
        <v>327</v>
      </c>
      <c r="E4212">
        <v>349</v>
      </c>
    </row>
    <row r="4213" spans="1:5" x14ac:dyDescent="0.25">
      <c r="A4213" t="s">
        <v>307</v>
      </c>
      <c r="B4213" t="s">
        <v>112</v>
      </c>
      <c r="C4213" t="s">
        <v>15</v>
      </c>
      <c r="D4213">
        <v>273</v>
      </c>
      <c r="E4213">
        <v>286</v>
      </c>
    </row>
    <row r="4214" spans="1:5" x14ac:dyDescent="0.25">
      <c r="A4214" t="s">
        <v>307</v>
      </c>
      <c r="B4214" t="s">
        <v>112</v>
      </c>
      <c r="C4214" t="s">
        <v>16</v>
      </c>
      <c r="D4214">
        <v>221</v>
      </c>
      <c r="E4214">
        <v>227</v>
      </c>
    </row>
    <row r="4215" spans="1:5" x14ac:dyDescent="0.25">
      <c r="A4215" t="s">
        <v>307</v>
      </c>
      <c r="B4215" t="s">
        <v>112</v>
      </c>
      <c r="C4215" t="s">
        <v>17</v>
      </c>
      <c r="D4215">
        <v>165</v>
      </c>
      <c r="E4215">
        <v>172</v>
      </c>
    </row>
    <row r="4216" spans="1:5" x14ac:dyDescent="0.25">
      <c r="A4216" t="s">
        <v>307</v>
      </c>
      <c r="B4216" t="s">
        <v>112</v>
      </c>
      <c r="C4216" t="s">
        <v>18</v>
      </c>
      <c r="D4216">
        <v>116</v>
      </c>
      <c r="E4216">
        <v>121</v>
      </c>
    </row>
    <row r="4217" spans="1:5" x14ac:dyDescent="0.25">
      <c r="A4217" t="s">
        <v>307</v>
      </c>
      <c r="B4217" t="s">
        <v>112</v>
      </c>
      <c r="C4217" t="s">
        <v>19</v>
      </c>
      <c r="D4217">
        <v>74</v>
      </c>
      <c r="E4217">
        <v>81</v>
      </c>
    </row>
    <row r="4218" spans="1:5" x14ac:dyDescent="0.25">
      <c r="A4218" t="s">
        <v>307</v>
      </c>
      <c r="B4218" t="s">
        <v>112</v>
      </c>
      <c r="C4218" t="s">
        <v>20</v>
      </c>
      <c r="D4218">
        <v>45</v>
      </c>
      <c r="E4218">
        <v>51</v>
      </c>
    </row>
    <row r="4219" spans="1:5" x14ac:dyDescent="0.25">
      <c r="A4219" t="s">
        <v>307</v>
      </c>
      <c r="B4219" t="s">
        <v>112</v>
      </c>
      <c r="C4219" t="s">
        <v>21</v>
      </c>
      <c r="D4219">
        <v>40</v>
      </c>
      <c r="E4219">
        <v>45</v>
      </c>
    </row>
    <row r="4220" spans="1:5" x14ac:dyDescent="0.25">
      <c r="A4220" t="s">
        <v>307</v>
      </c>
      <c r="B4220" t="s">
        <v>113</v>
      </c>
      <c r="C4220" t="s">
        <v>300</v>
      </c>
      <c r="D4220">
        <v>83</v>
      </c>
      <c r="E4220">
        <v>79</v>
      </c>
    </row>
    <row r="4221" spans="1:5" x14ac:dyDescent="0.25">
      <c r="A4221" t="s">
        <v>307</v>
      </c>
      <c r="B4221" t="s">
        <v>113</v>
      </c>
      <c r="C4221" t="s">
        <v>4</v>
      </c>
      <c r="D4221">
        <v>328</v>
      </c>
      <c r="E4221">
        <v>311</v>
      </c>
    </row>
    <row r="4222" spans="1:5" x14ac:dyDescent="0.25">
      <c r="A4222" t="s">
        <v>307</v>
      </c>
      <c r="B4222" t="s">
        <v>113</v>
      </c>
      <c r="C4222" t="s">
        <v>5</v>
      </c>
      <c r="D4222">
        <v>405</v>
      </c>
      <c r="E4222">
        <v>389</v>
      </c>
    </row>
    <row r="4223" spans="1:5" x14ac:dyDescent="0.25">
      <c r="A4223" t="s">
        <v>307</v>
      </c>
      <c r="B4223" t="s">
        <v>113</v>
      </c>
      <c r="C4223" t="s">
        <v>6</v>
      </c>
      <c r="D4223">
        <v>390</v>
      </c>
      <c r="E4223">
        <v>378</v>
      </c>
    </row>
    <row r="4224" spans="1:5" x14ac:dyDescent="0.25">
      <c r="A4224" t="s">
        <v>307</v>
      </c>
      <c r="B4224" t="s">
        <v>113</v>
      </c>
      <c r="C4224" t="s">
        <v>7</v>
      </c>
      <c r="D4224">
        <v>369</v>
      </c>
      <c r="E4224">
        <v>359</v>
      </c>
    </row>
    <row r="4225" spans="1:5" x14ac:dyDescent="0.25">
      <c r="A4225" t="s">
        <v>307</v>
      </c>
      <c r="B4225" t="s">
        <v>113</v>
      </c>
      <c r="C4225" t="s">
        <v>8</v>
      </c>
      <c r="D4225">
        <v>328</v>
      </c>
      <c r="E4225">
        <v>328</v>
      </c>
    </row>
    <row r="4226" spans="1:5" x14ac:dyDescent="0.25">
      <c r="A4226" t="s">
        <v>307</v>
      </c>
      <c r="B4226" t="s">
        <v>113</v>
      </c>
      <c r="C4226" t="s">
        <v>9</v>
      </c>
      <c r="D4226">
        <v>298</v>
      </c>
      <c r="E4226">
        <v>304</v>
      </c>
    </row>
    <row r="4227" spans="1:5" x14ac:dyDescent="0.25">
      <c r="A4227" t="s">
        <v>307</v>
      </c>
      <c r="B4227" t="s">
        <v>113</v>
      </c>
      <c r="C4227" t="s">
        <v>10</v>
      </c>
      <c r="D4227">
        <v>276</v>
      </c>
      <c r="E4227">
        <v>290</v>
      </c>
    </row>
    <row r="4228" spans="1:5" x14ac:dyDescent="0.25">
      <c r="A4228" t="s">
        <v>307</v>
      </c>
      <c r="B4228" t="s">
        <v>113</v>
      </c>
      <c r="C4228" t="s">
        <v>11</v>
      </c>
      <c r="D4228">
        <v>230</v>
      </c>
      <c r="E4228">
        <v>252</v>
      </c>
    </row>
    <row r="4229" spans="1:5" x14ac:dyDescent="0.25">
      <c r="A4229" t="s">
        <v>307</v>
      </c>
      <c r="B4229" t="s">
        <v>113</v>
      </c>
      <c r="C4229" t="s">
        <v>12</v>
      </c>
      <c r="D4229">
        <v>193</v>
      </c>
      <c r="E4229">
        <v>217</v>
      </c>
    </row>
    <row r="4230" spans="1:5" x14ac:dyDescent="0.25">
      <c r="A4230" t="s">
        <v>307</v>
      </c>
      <c r="B4230" t="s">
        <v>113</v>
      </c>
      <c r="C4230" t="s">
        <v>13</v>
      </c>
      <c r="D4230">
        <v>167</v>
      </c>
      <c r="E4230">
        <v>184</v>
      </c>
    </row>
    <row r="4231" spans="1:5" x14ac:dyDescent="0.25">
      <c r="A4231" t="s">
        <v>307</v>
      </c>
      <c r="B4231" t="s">
        <v>113</v>
      </c>
      <c r="C4231" t="s">
        <v>14</v>
      </c>
      <c r="D4231">
        <v>146</v>
      </c>
      <c r="E4231">
        <v>156</v>
      </c>
    </row>
    <row r="4232" spans="1:5" x14ac:dyDescent="0.25">
      <c r="A4232" t="s">
        <v>307</v>
      </c>
      <c r="B4232" t="s">
        <v>113</v>
      </c>
      <c r="C4232" t="s">
        <v>15</v>
      </c>
      <c r="D4232">
        <v>122</v>
      </c>
      <c r="E4232">
        <v>128</v>
      </c>
    </row>
    <row r="4233" spans="1:5" x14ac:dyDescent="0.25">
      <c r="A4233" t="s">
        <v>307</v>
      </c>
      <c r="B4233" t="s">
        <v>113</v>
      </c>
      <c r="C4233" t="s">
        <v>16</v>
      </c>
      <c r="D4233">
        <v>99</v>
      </c>
      <c r="E4233">
        <v>102</v>
      </c>
    </row>
    <row r="4234" spans="1:5" x14ac:dyDescent="0.25">
      <c r="A4234" t="s">
        <v>307</v>
      </c>
      <c r="B4234" t="s">
        <v>113</v>
      </c>
      <c r="C4234" t="s">
        <v>17</v>
      </c>
      <c r="D4234">
        <v>74</v>
      </c>
      <c r="E4234">
        <v>77</v>
      </c>
    </row>
    <row r="4235" spans="1:5" x14ac:dyDescent="0.25">
      <c r="A4235" t="s">
        <v>307</v>
      </c>
      <c r="B4235" t="s">
        <v>113</v>
      </c>
      <c r="C4235" t="s">
        <v>18</v>
      </c>
      <c r="D4235">
        <v>52</v>
      </c>
      <c r="E4235">
        <v>54</v>
      </c>
    </row>
    <row r="4236" spans="1:5" x14ac:dyDescent="0.25">
      <c r="A4236" t="s">
        <v>307</v>
      </c>
      <c r="B4236" t="s">
        <v>113</v>
      </c>
      <c r="C4236" t="s">
        <v>19</v>
      </c>
      <c r="D4236">
        <v>33</v>
      </c>
      <c r="E4236">
        <v>36</v>
      </c>
    </row>
    <row r="4237" spans="1:5" x14ac:dyDescent="0.25">
      <c r="A4237" t="s">
        <v>307</v>
      </c>
      <c r="B4237" t="s">
        <v>113</v>
      </c>
      <c r="C4237" t="s">
        <v>20</v>
      </c>
      <c r="D4237">
        <v>20</v>
      </c>
      <c r="E4237">
        <v>23</v>
      </c>
    </row>
    <row r="4238" spans="1:5" x14ac:dyDescent="0.25">
      <c r="A4238" t="s">
        <v>307</v>
      </c>
      <c r="B4238" t="s">
        <v>113</v>
      </c>
      <c r="C4238" t="s">
        <v>21</v>
      </c>
      <c r="D4238">
        <v>17</v>
      </c>
      <c r="E4238">
        <v>20</v>
      </c>
    </row>
    <row r="4239" spans="1:5" x14ac:dyDescent="0.25">
      <c r="A4239" t="s">
        <v>307</v>
      </c>
      <c r="B4239" t="s">
        <v>114</v>
      </c>
      <c r="C4239" t="s">
        <v>300</v>
      </c>
      <c r="D4239">
        <v>105</v>
      </c>
      <c r="E4239">
        <v>100</v>
      </c>
    </row>
    <row r="4240" spans="1:5" x14ac:dyDescent="0.25">
      <c r="A4240" t="s">
        <v>307</v>
      </c>
      <c r="B4240" t="s">
        <v>114</v>
      </c>
      <c r="C4240" t="s">
        <v>4</v>
      </c>
      <c r="D4240">
        <v>417</v>
      </c>
      <c r="E4240">
        <v>396</v>
      </c>
    </row>
    <row r="4241" spans="1:5" x14ac:dyDescent="0.25">
      <c r="A4241" t="s">
        <v>307</v>
      </c>
      <c r="B4241" t="s">
        <v>114</v>
      </c>
      <c r="C4241" t="s">
        <v>5</v>
      </c>
      <c r="D4241">
        <v>515</v>
      </c>
      <c r="E4241">
        <v>495</v>
      </c>
    </row>
    <row r="4242" spans="1:5" x14ac:dyDescent="0.25">
      <c r="A4242" t="s">
        <v>307</v>
      </c>
      <c r="B4242" t="s">
        <v>114</v>
      </c>
      <c r="C4242" t="s">
        <v>6</v>
      </c>
      <c r="D4242">
        <v>496</v>
      </c>
      <c r="E4242">
        <v>481</v>
      </c>
    </row>
    <row r="4243" spans="1:5" x14ac:dyDescent="0.25">
      <c r="A4243" t="s">
        <v>307</v>
      </c>
      <c r="B4243" t="s">
        <v>114</v>
      </c>
      <c r="C4243" t="s">
        <v>7</v>
      </c>
      <c r="D4243">
        <v>470</v>
      </c>
      <c r="E4243">
        <v>457</v>
      </c>
    </row>
    <row r="4244" spans="1:5" x14ac:dyDescent="0.25">
      <c r="A4244" t="s">
        <v>307</v>
      </c>
      <c r="B4244" t="s">
        <v>114</v>
      </c>
      <c r="C4244" t="s">
        <v>8</v>
      </c>
      <c r="D4244">
        <v>417</v>
      </c>
      <c r="E4244">
        <v>418</v>
      </c>
    </row>
    <row r="4245" spans="1:5" x14ac:dyDescent="0.25">
      <c r="A4245" t="s">
        <v>307</v>
      </c>
      <c r="B4245" t="s">
        <v>114</v>
      </c>
      <c r="C4245" t="s">
        <v>9</v>
      </c>
      <c r="D4245">
        <v>379</v>
      </c>
      <c r="E4245">
        <v>387</v>
      </c>
    </row>
    <row r="4246" spans="1:5" x14ac:dyDescent="0.25">
      <c r="A4246" t="s">
        <v>307</v>
      </c>
      <c r="B4246" t="s">
        <v>114</v>
      </c>
      <c r="C4246" t="s">
        <v>10</v>
      </c>
      <c r="D4246">
        <v>350</v>
      </c>
      <c r="E4246">
        <v>368</v>
      </c>
    </row>
    <row r="4247" spans="1:5" x14ac:dyDescent="0.25">
      <c r="A4247" t="s">
        <v>307</v>
      </c>
      <c r="B4247" t="s">
        <v>114</v>
      </c>
      <c r="C4247" t="s">
        <v>11</v>
      </c>
      <c r="D4247">
        <v>293</v>
      </c>
      <c r="E4247">
        <v>320</v>
      </c>
    </row>
    <row r="4248" spans="1:5" x14ac:dyDescent="0.25">
      <c r="A4248" t="s">
        <v>307</v>
      </c>
      <c r="B4248" t="s">
        <v>114</v>
      </c>
      <c r="C4248" t="s">
        <v>12</v>
      </c>
      <c r="D4248">
        <v>246</v>
      </c>
      <c r="E4248">
        <v>276</v>
      </c>
    </row>
    <row r="4249" spans="1:5" x14ac:dyDescent="0.25">
      <c r="A4249" t="s">
        <v>307</v>
      </c>
      <c r="B4249" t="s">
        <v>114</v>
      </c>
      <c r="C4249" t="s">
        <v>13</v>
      </c>
      <c r="D4249">
        <v>212</v>
      </c>
      <c r="E4249">
        <v>235</v>
      </c>
    </row>
    <row r="4250" spans="1:5" x14ac:dyDescent="0.25">
      <c r="A4250" t="s">
        <v>307</v>
      </c>
      <c r="B4250" t="s">
        <v>114</v>
      </c>
      <c r="C4250" t="s">
        <v>14</v>
      </c>
      <c r="D4250">
        <v>186</v>
      </c>
      <c r="E4250">
        <v>199</v>
      </c>
    </row>
    <row r="4251" spans="1:5" x14ac:dyDescent="0.25">
      <c r="A4251" t="s">
        <v>307</v>
      </c>
      <c r="B4251" t="s">
        <v>114</v>
      </c>
      <c r="C4251" t="s">
        <v>15</v>
      </c>
      <c r="D4251">
        <v>155</v>
      </c>
      <c r="E4251">
        <v>163</v>
      </c>
    </row>
    <row r="4252" spans="1:5" x14ac:dyDescent="0.25">
      <c r="A4252" t="s">
        <v>307</v>
      </c>
      <c r="B4252" t="s">
        <v>114</v>
      </c>
      <c r="C4252" t="s">
        <v>16</v>
      </c>
      <c r="D4252">
        <v>126</v>
      </c>
      <c r="E4252">
        <v>129</v>
      </c>
    </row>
    <row r="4253" spans="1:5" x14ac:dyDescent="0.25">
      <c r="A4253" t="s">
        <v>307</v>
      </c>
      <c r="B4253" t="s">
        <v>114</v>
      </c>
      <c r="C4253" t="s">
        <v>17</v>
      </c>
      <c r="D4253">
        <v>94</v>
      </c>
      <c r="E4253">
        <v>98</v>
      </c>
    </row>
    <row r="4254" spans="1:5" x14ac:dyDescent="0.25">
      <c r="A4254" t="s">
        <v>307</v>
      </c>
      <c r="B4254" t="s">
        <v>114</v>
      </c>
      <c r="C4254" t="s">
        <v>18</v>
      </c>
      <c r="D4254">
        <v>66</v>
      </c>
      <c r="E4254">
        <v>69</v>
      </c>
    </row>
    <row r="4255" spans="1:5" x14ac:dyDescent="0.25">
      <c r="A4255" t="s">
        <v>307</v>
      </c>
      <c r="B4255" t="s">
        <v>114</v>
      </c>
      <c r="C4255" t="s">
        <v>19</v>
      </c>
      <c r="D4255">
        <v>42</v>
      </c>
      <c r="E4255">
        <v>46</v>
      </c>
    </row>
    <row r="4256" spans="1:5" x14ac:dyDescent="0.25">
      <c r="A4256" t="s">
        <v>307</v>
      </c>
      <c r="B4256" t="s">
        <v>114</v>
      </c>
      <c r="C4256" t="s">
        <v>20</v>
      </c>
      <c r="D4256">
        <v>25</v>
      </c>
      <c r="E4256">
        <v>29</v>
      </c>
    </row>
    <row r="4257" spans="1:5" x14ac:dyDescent="0.25">
      <c r="A4257" t="s">
        <v>307</v>
      </c>
      <c r="B4257" t="s">
        <v>114</v>
      </c>
      <c r="C4257" t="s">
        <v>21</v>
      </c>
      <c r="D4257">
        <v>22</v>
      </c>
      <c r="E4257">
        <v>26</v>
      </c>
    </row>
    <row r="4258" spans="1:5" x14ac:dyDescent="0.25">
      <c r="A4258" t="s">
        <v>307</v>
      </c>
      <c r="B4258" t="s">
        <v>115</v>
      </c>
      <c r="C4258" t="s">
        <v>300</v>
      </c>
      <c r="D4258">
        <v>248</v>
      </c>
      <c r="E4258">
        <v>236</v>
      </c>
    </row>
    <row r="4259" spans="1:5" x14ac:dyDescent="0.25">
      <c r="A4259" t="s">
        <v>307</v>
      </c>
      <c r="B4259" t="s">
        <v>115</v>
      </c>
      <c r="C4259" t="s">
        <v>4</v>
      </c>
      <c r="D4259">
        <v>982</v>
      </c>
      <c r="E4259">
        <v>932</v>
      </c>
    </row>
    <row r="4260" spans="1:5" x14ac:dyDescent="0.25">
      <c r="A4260" t="s">
        <v>307</v>
      </c>
      <c r="B4260" t="s">
        <v>115</v>
      </c>
      <c r="C4260" t="s">
        <v>5</v>
      </c>
      <c r="D4260">
        <v>1212</v>
      </c>
      <c r="E4260">
        <v>1166</v>
      </c>
    </row>
    <row r="4261" spans="1:5" x14ac:dyDescent="0.25">
      <c r="A4261" t="s">
        <v>307</v>
      </c>
      <c r="B4261" t="s">
        <v>115</v>
      </c>
      <c r="C4261" t="s">
        <v>6</v>
      </c>
      <c r="D4261">
        <v>1168</v>
      </c>
      <c r="E4261">
        <v>1132</v>
      </c>
    </row>
    <row r="4262" spans="1:5" x14ac:dyDescent="0.25">
      <c r="A4262" t="s">
        <v>307</v>
      </c>
      <c r="B4262" t="s">
        <v>115</v>
      </c>
      <c r="C4262" t="s">
        <v>7</v>
      </c>
      <c r="D4262">
        <v>1106</v>
      </c>
      <c r="E4262">
        <v>1076</v>
      </c>
    </row>
    <row r="4263" spans="1:5" x14ac:dyDescent="0.25">
      <c r="A4263" t="s">
        <v>307</v>
      </c>
      <c r="B4263" t="s">
        <v>115</v>
      </c>
      <c r="C4263" t="s">
        <v>8</v>
      </c>
      <c r="D4263">
        <v>982</v>
      </c>
      <c r="E4263">
        <v>984</v>
      </c>
    </row>
    <row r="4264" spans="1:5" x14ac:dyDescent="0.25">
      <c r="A4264" t="s">
        <v>307</v>
      </c>
      <c r="B4264" t="s">
        <v>115</v>
      </c>
      <c r="C4264" t="s">
        <v>9</v>
      </c>
      <c r="D4264">
        <v>892</v>
      </c>
      <c r="E4264">
        <v>911</v>
      </c>
    </row>
    <row r="4265" spans="1:5" x14ac:dyDescent="0.25">
      <c r="A4265" t="s">
        <v>307</v>
      </c>
      <c r="B4265" t="s">
        <v>115</v>
      </c>
      <c r="C4265" t="s">
        <v>10</v>
      </c>
      <c r="D4265">
        <v>813</v>
      </c>
      <c r="E4265">
        <v>857</v>
      </c>
    </row>
    <row r="4266" spans="1:5" x14ac:dyDescent="0.25">
      <c r="A4266" t="s">
        <v>307</v>
      </c>
      <c r="B4266" t="s">
        <v>115</v>
      </c>
      <c r="C4266" t="s">
        <v>11</v>
      </c>
      <c r="D4266">
        <v>689</v>
      </c>
      <c r="E4266">
        <v>754</v>
      </c>
    </row>
    <row r="4267" spans="1:5" x14ac:dyDescent="0.25">
      <c r="A4267" t="s">
        <v>307</v>
      </c>
      <c r="B4267" t="s">
        <v>115</v>
      </c>
      <c r="C4267" t="s">
        <v>12</v>
      </c>
      <c r="D4267">
        <v>579</v>
      </c>
      <c r="E4267">
        <v>649</v>
      </c>
    </row>
    <row r="4268" spans="1:5" x14ac:dyDescent="0.25">
      <c r="A4268" t="s">
        <v>307</v>
      </c>
      <c r="B4268" t="s">
        <v>115</v>
      </c>
      <c r="C4268" t="s">
        <v>13</v>
      </c>
      <c r="D4268">
        <v>500</v>
      </c>
      <c r="E4268">
        <v>553</v>
      </c>
    </row>
    <row r="4269" spans="1:5" x14ac:dyDescent="0.25">
      <c r="A4269" t="s">
        <v>307</v>
      </c>
      <c r="B4269" t="s">
        <v>115</v>
      </c>
      <c r="C4269" t="s">
        <v>14</v>
      </c>
      <c r="D4269">
        <v>439</v>
      </c>
      <c r="E4269">
        <v>469</v>
      </c>
    </row>
    <row r="4270" spans="1:5" x14ac:dyDescent="0.25">
      <c r="A4270" t="s">
        <v>307</v>
      </c>
      <c r="B4270" t="s">
        <v>115</v>
      </c>
      <c r="C4270" t="s">
        <v>15</v>
      </c>
      <c r="D4270">
        <v>366</v>
      </c>
      <c r="E4270">
        <v>384</v>
      </c>
    </row>
    <row r="4271" spans="1:5" x14ac:dyDescent="0.25">
      <c r="A4271" t="s">
        <v>307</v>
      </c>
      <c r="B4271" t="s">
        <v>115</v>
      </c>
      <c r="C4271" t="s">
        <v>16</v>
      </c>
      <c r="D4271">
        <v>296</v>
      </c>
      <c r="E4271">
        <v>305</v>
      </c>
    </row>
    <row r="4272" spans="1:5" x14ac:dyDescent="0.25">
      <c r="A4272" t="s">
        <v>307</v>
      </c>
      <c r="B4272" t="s">
        <v>115</v>
      </c>
      <c r="C4272" t="s">
        <v>17</v>
      </c>
      <c r="D4272">
        <v>222</v>
      </c>
      <c r="E4272">
        <v>230</v>
      </c>
    </row>
    <row r="4273" spans="1:5" x14ac:dyDescent="0.25">
      <c r="A4273" t="s">
        <v>307</v>
      </c>
      <c r="B4273" t="s">
        <v>115</v>
      </c>
      <c r="C4273" t="s">
        <v>18</v>
      </c>
      <c r="D4273">
        <v>155</v>
      </c>
      <c r="E4273">
        <v>163</v>
      </c>
    </row>
    <row r="4274" spans="1:5" x14ac:dyDescent="0.25">
      <c r="A4274" t="s">
        <v>307</v>
      </c>
      <c r="B4274" t="s">
        <v>115</v>
      </c>
      <c r="C4274" t="s">
        <v>19</v>
      </c>
      <c r="D4274">
        <v>100</v>
      </c>
      <c r="E4274">
        <v>109</v>
      </c>
    </row>
    <row r="4275" spans="1:5" x14ac:dyDescent="0.25">
      <c r="A4275" t="s">
        <v>307</v>
      </c>
      <c r="B4275" t="s">
        <v>115</v>
      </c>
      <c r="C4275" t="s">
        <v>20</v>
      </c>
      <c r="D4275">
        <v>61</v>
      </c>
      <c r="E4275">
        <v>68</v>
      </c>
    </row>
    <row r="4276" spans="1:5" x14ac:dyDescent="0.25">
      <c r="A4276" t="s">
        <v>307</v>
      </c>
      <c r="B4276" t="s">
        <v>115</v>
      </c>
      <c r="C4276" t="s">
        <v>21</v>
      </c>
      <c r="D4276">
        <v>53</v>
      </c>
      <c r="E4276">
        <v>61</v>
      </c>
    </row>
    <row r="4277" spans="1:5" x14ac:dyDescent="0.25">
      <c r="A4277" t="s">
        <v>307</v>
      </c>
      <c r="B4277" t="s">
        <v>116</v>
      </c>
      <c r="C4277" t="s">
        <v>300</v>
      </c>
      <c r="D4277">
        <v>404</v>
      </c>
      <c r="E4277">
        <v>384</v>
      </c>
    </row>
    <row r="4278" spans="1:5" x14ac:dyDescent="0.25">
      <c r="A4278" t="s">
        <v>307</v>
      </c>
      <c r="B4278" t="s">
        <v>116</v>
      </c>
      <c r="C4278" t="s">
        <v>4</v>
      </c>
      <c r="D4278">
        <v>1597</v>
      </c>
      <c r="E4278">
        <v>1516</v>
      </c>
    </row>
    <row r="4279" spans="1:5" x14ac:dyDescent="0.25">
      <c r="A4279" t="s">
        <v>307</v>
      </c>
      <c r="B4279" t="s">
        <v>116</v>
      </c>
      <c r="C4279" t="s">
        <v>5</v>
      </c>
      <c r="D4279">
        <v>1971</v>
      </c>
      <c r="E4279">
        <v>1896</v>
      </c>
    </row>
    <row r="4280" spans="1:5" x14ac:dyDescent="0.25">
      <c r="A4280" t="s">
        <v>307</v>
      </c>
      <c r="B4280" t="s">
        <v>116</v>
      </c>
      <c r="C4280" t="s">
        <v>6</v>
      </c>
      <c r="D4280">
        <v>1900</v>
      </c>
      <c r="E4280">
        <v>1840</v>
      </c>
    </row>
    <row r="4281" spans="1:5" x14ac:dyDescent="0.25">
      <c r="A4281" t="s">
        <v>307</v>
      </c>
      <c r="B4281" t="s">
        <v>116</v>
      </c>
      <c r="C4281" t="s">
        <v>7</v>
      </c>
      <c r="D4281">
        <v>1798</v>
      </c>
      <c r="E4281">
        <v>1749</v>
      </c>
    </row>
    <row r="4282" spans="1:5" x14ac:dyDescent="0.25">
      <c r="A4282" t="s">
        <v>307</v>
      </c>
      <c r="B4282" t="s">
        <v>116</v>
      </c>
      <c r="C4282" t="s">
        <v>8</v>
      </c>
      <c r="D4282">
        <v>1597</v>
      </c>
      <c r="E4282">
        <v>1600</v>
      </c>
    </row>
    <row r="4283" spans="1:5" x14ac:dyDescent="0.25">
      <c r="A4283" t="s">
        <v>307</v>
      </c>
      <c r="B4283" t="s">
        <v>116</v>
      </c>
      <c r="C4283" t="s">
        <v>9</v>
      </c>
      <c r="D4283">
        <v>1450</v>
      </c>
      <c r="E4283">
        <v>1481</v>
      </c>
    </row>
    <row r="4284" spans="1:5" x14ac:dyDescent="0.25">
      <c r="A4284" t="s">
        <v>307</v>
      </c>
      <c r="B4284" t="s">
        <v>116</v>
      </c>
      <c r="C4284" t="s">
        <v>10</v>
      </c>
      <c r="D4284">
        <v>1317</v>
      </c>
      <c r="E4284">
        <v>1391</v>
      </c>
    </row>
    <row r="4285" spans="1:5" x14ac:dyDescent="0.25">
      <c r="A4285" t="s">
        <v>307</v>
      </c>
      <c r="B4285" t="s">
        <v>116</v>
      </c>
      <c r="C4285" t="s">
        <v>11</v>
      </c>
      <c r="D4285">
        <v>1121</v>
      </c>
      <c r="E4285">
        <v>1227</v>
      </c>
    </row>
    <row r="4286" spans="1:5" x14ac:dyDescent="0.25">
      <c r="A4286" t="s">
        <v>307</v>
      </c>
      <c r="B4286" t="s">
        <v>116</v>
      </c>
      <c r="C4286" t="s">
        <v>12</v>
      </c>
      <c r="D4286">
        <v>942</v>
      </c>
      <c r="E4286">
        <v>1056</v>
      </c>
    </row>
    <row r="4287" spans="1:5" x14ac:dyDescent="0.25">
      <c r="A4287" t="s">
        <v>307</v>
      </c>
      <c r="B4287" t="s">
        <v>116</v>
      </c>
      <c r="C4287" t="s">
        <v>13</v>
      </c>
      <c r="D4287">
        <v>814</v>
      </c>
      <c r="E4287">
        <v>900</v>
      </c>
    </row>
    <row r="4288" spans="1:5" x14ac:dyDescent="0.25">
      <c r="A4288" t="s">
        <v>307</v>
      </c>
      <c r="B4288" t="s">
        <v>116</v>
      </c>
      <c r="C4288" t="s">
        <v>14</v>
      </c>
      <c r="D4288">
        <v>714</v>
      </c>
      <c r="E4288">
        <v>762</v>
      </c>
    </row>
    <row r="4289" spans="1:5" x14ac:dyDescent="0.25">
      <c r="A4289" t="s">
        <v>307</v>
      </c>
      <c r="B4289" t="s">
        <v>116</v>
      </c>
      <c r="C4289" t="s">
        <v>15</v>
      </c>
      <c r="D4289">
        <v>596</v>
      </c>
      <c r="E4289">
        <v>625</v>
      </c>
    </row>
    <row r="4290" spans="1:5" x14ac:dyDescent="0.25">
      <c r="A4290" t="s">
        <v>307</v>
      </c>
      <c r="B4290" t="s">
        <v>116</v>
      </c>
      <c r="C4290" t="s">
        <v>16</v>
      </c>
      <c r="D4290">
        <v>482</v>
      </c>
      <c r="E4290">
        <v>496</v>
      </c>
    </row>
    <row r="4291" spans="1:5" x14ac:dyDescent="0.25">
      <c r="A4291" t="s">
        <v>307</v>
      </c>
      <c r="B4291" t="s">
        <v>116</v>
      </c>
      <c r="C4291" t="s">
        <v>17</v>
      </c>
      <c r="D4291">
        <v>362</v>
      </c>
      <c r="E4291">
        <v>375</v>
      </c>
    </row>
    <row r="4292" spans="1:5" x14ac:dyDescent="0.25">
      <c r="A4292" t="s">
        <v>307</v>
      </c>
      <c r="B4292" t="s">
        <v>116</v>
      </c>
      <c r="C4292" t="s">
        <v>18</v>
      </c>
      <c r="D4292">
        <v>253</v>
      </c>
      <c r="E4292">
        <v>265</v>
      </c>
    </row>
    <row r="4293" spans="1:5" x14ac:dyDescent="0.25">
      <c r="A4293" t="s">
        <v>307</v>
      </c>
      <c r="B4293" t="s">
        <v>116</v>
      </c>
      <c r="C4293" t="s">
        <v>19</v>
      </c>
      <c r="D4293">
        <v>163</v>
      </c>
      <c r="E4293">
        <v>177</v>
      </c>
    </row>
    <row r="4294" spans="1:5" x14ac:dyDescent="0.25">
      <c r="A4294" t="s">
        <v>307</v>
      </c>
      <c r="B4294" t="s">
        <v>116</v>
      </c>
      <c r="C4294" t="s">
        <v>20</v>
      </c>
      <c r="D4294">
        <v>99</v>
      </c>
      <c r="E4294">
        <v>111</v>
      </c>
    </row>
    <row r="4295" spans="1:5" x14ac:dyDescent="0.25">
      <c r="A4295" t="s">
        <v>307</v>
      </c>
      <c r="B4295" t="s">
        <v>116</v>
      </c>
      <c r="C4295" t="s">
        <v>21</v>
      </c>
      <c r="D4295">
        <v>87</v>
      </c>
      <c r="E4295">
        <v>100</v>
      </c>
    </row>
    <row r="4296" spans="1:5" x14ac:dyDescent="0.25">
      <c r="A4296" t="s">
        <v>307</v>
      </c>
      <c r="B4296" t="s">
        <v>117</v>
      </c>
      <c r="C4296" t="s">
        <v>300</v>
      </c>
      <c r="D4296">
        <v>22</v>
      </c>
      <c r="E4296">
        <v>21</v>
      </c>
    </row>
    <row r="4297" spans="1:5" x14ac:dyDescent="0.25">
      <c r="A4297" t="s">
        <v>307</v>
      </c>
      <c r="B4297" t="s">
        <v>117</v>
      </c>
      <c r="C4297" t="s">
        <v>4</v>
      </c>
      <c r="D4297">
        <v>88</v>
      </c>
      <c r="E4297">
        <v>83</v>
      </c>
    </row>
    <row r="4298" spans="1:5" x14ac:dyDescent="0.25">
      <c r="A4298" t="s">
        <v>307</v>
      </c>
      <c r="B4298" t="s">
        <v>117</v>
      </c>
      <c r="C4298" t="s">
        <v>5</v>
      </c>
      <c r="D4298">
        <v>109</v>
      </c>
      <c r="E4298">
        <v>105</v>
      </c>
    </row>
    <row r="4299" spans="1:5" x14ac:dyDescent="0.25">
      <c r="A4299" t="s">
        <v>307</v>
      </c>
      <c r="B4299" t="s">
        <v>117</v>
      </c>
      <c r="C4299" t="s">
        <v>6</v>
      </c>
      <c r="D4299">
        <v>105</v>
      </c>
      <c r="E4299">
        <v>101</v>
      </c>
    </row>
    <row r="4300" spans="1:5" x14ac:dyDescent="0.25">
      <c r="A4300" t="s">
        <v>307</v>
      </c>
      <c r="B4300" t="s">
        <v>117</v>
      </c>
      <c r="C4300" t="s">
        <v>7</v>
      </c>
      <c r="D4300">
        <v>99</v>
      </c>
      <c r="E4300">
        <v>96</v>
      </c>
    </row>
    <row r="4301" spans="1:5" x14ac:dyDescent="0.25">
      <c r="A4301" t="s">
        <v>307</v>
      </c>
      <c r="B4301" t="s">
        <v>117</v>
      </c>
      <c r="C4301" t="s">
        <v>8</v>
      </c>
      <c r="D4301">
        <v>88</v>
      </c>
      <c r="E4301">
        <v>88</v>
      </c>
    </row>
    <row r="4302" spans="1:5" x14ac:dyDescent="0.25">
      <c r="A4302" t="s">
        <v>307</v>
      </c>
      <c r="B4302" t="s">
        <v>117</v>
      </c>
      <c r="C4302" t="s">
        <v>9</v>
      </c>
      <c r="D4302">
        <v>80</v>
      </c>
      <c r="E4302">
        <v>82</v>
      </c>
    </row>
    <row r="4303" spans="1:5" x14ac:dyDescent="0.25">
      <c r="A4303" t="s">
        <v>307</v>
      </c>
      <c r="B4303" t="s">
        <v>117</v>
      </c>
      <c r="C4303" t="s">
        <v>10</v>
      </c>
      <c r="D4303">
        <v>79</v>
      </c>
      <c r="E4303">
        <v>87</v>
      </c>
    </row>
    <row r="4304" spans="1:5" x14ac:dyDescent="0.25">
      <c r="A4304" t="s">
        <v>307</v>
      </c>
      <c r="B4304" t="s">
        <v>117</v>
      </c>
      <c r="C4304" t="s">
        <v>11</v>
      </c>
      <c r="D4304">
        <v>62</v>
      </c>
      <c r="E4304">
        <v>67</v>
      </c>
    </row>
    <row r="4305" spans="1:5" x14ac:dyDescent="0.25">
      <c r="A4305" t="s">
        <v>307</v>
      </c>
      <c r="B4305" t="s">
        <v>117</v>
      </c>
      <c r="C4305" t="s">
        <v>12</v>
      </c>
      <c r="D4305">
        <v>52</v>
      </c>
      <c r="E4305">
        <v>58</v>
      </c>
    </row>
    <row r="4306" spans="1:5" x14ac:dyDescent="0.25">
      <c r="A4306" t="s">
        <v>307</v>
      </c>
      <c r="B4306" t="s">
        <v>117</v>
      </c>
      <c r="C4306" t="s">
        <v>13</v>
      </c>
      <c r="D4306">
        <v>45</v>
      </c>
      <c r="E4306">
        <v>49</v>
      </c>
    </row>
    <row r="4307" spans="1:5" x14ac:dyDescent="0.25">
      <c r="A4307" t="s">
        <v>307</v>
      </c>
      <c r="B4307" t="s">
        <v>117</v>
      </c>
      <c r="C4307" t="s">
        <v>14</v>
      </c>
      <c r="D4307">
        <v>39</v>
      </c>
      <c r="E4307">
        <v>42</v>
      </c>
    </row>
    <row r="4308" spans="1:5" x14ac:dyDescent="0.25">
      <c r="A4308" t="s">
        <v>307</v>
      </c>
      <c r="B4308" t="s">
        <v>117</v>
      </c>
      <c r="C4308" t="s">
        <v>15</v>
      </c>
      <c r="D4308">
        <v>33</v>
      </c>
      <c r="E4308">
        <v>34</v>
      </c>
    </row>
    <row r="4309" spans="1:5" x14ac:dyDescent="0.25">
      <c r="A4309" t="s">
        <v>307</v>
      </c>
      <c r="B4309" t="s">
        <v>117</v>
      </c>
      <c r="C4309" t="s">
        <v>16</v>
      </c>
      <c r="D4309">
        <v>26</v>
      </c>
      <c r="E4309">
        <v>27</v>
      </c>
    </row>
    <row r="4310" spans="1:5" x14ac:dyDescent="0.25">
      <c r="A4310" t="s">
        <v>307</v>
      </c>
      <c r="B4310" t="s">
        <v>117</v>
      </c>
      <c r="C4310" t="s">
        <v>17</v>
      </c>
      <c r="D4310">
        <v>20</v>
      </c>
      <c r="E4310">
        <v>20</v>
      </c>
    </row>
    <row r="4311" spans="1:5" x14ac:dyDescent="0.25">
      <c r="A4311" t="s">
        <v>307</v>
      </c>
      <c r="B4311" t="s">
        <v>117</v>
      </c>
      <c r="C4311" t="s">
        <v>18</v>
      </c>
      <c r="D4311">
        <v>14</v>
      </c>
      <c r="E4311">
        <v>14</v>
      </c>
    </row>
    <row r="4312" spans="1:5" x14ac:dyDescent="0.25">
      <c r="A4312" t="s">
        <v>307</v>
      </c>
      <c r="B4312" t="s">
        <v>117</v>
      </c>
      <c r="C4312" t="s">
        <v>19</v>
      </c>
      <c r="D4312">
        <v>9</v>
      </c>
      <c r="E4312">
        <v>9</v>
      </c>
    </row>
    <row r="4313" spans="1:5" x14ac:dyDescent="0.25">
      <c r="A4313" t="s">
        <v>307</v>
      </c>
      <c r="B4313" t="s">
        <v>117</v>
      </c>
      <c r="C4313" t="s">
        <v>20</v>
      </c>
      <c r="D4313">
        <v>5</v>
      </c>
      <c r="E4313">
        <v>6</v>
      </c>
    </row>
    <row r="4314" spans="1:5" x14ac:dyDescent="0.25">
      <c r="A4314" t="s">
        <v>307</v>
      </c>
      <c r="B4314" t="s">
        <v>117</v>
      </c>
      <c r="C4314" t="s">
        <v>21</v>
      </c>
      <c r="D4314">
        <v>4</v>
      </c>
      <c r="E4314">
        <v>5</v>
      </c>
    </row>
    <row r="4315" spans="1:5" x14ac:dyDescent="0.25">
      <c r="A4315" t="s">
        <v>307</v>
      </c>
      <c r="B4315" t="s">
        <v>118</v>
      </c>
      <c r="C4315" t="s">
        <v>300</v>
      </c>
      <c r="D4315">
        <v>3408</v>
      </c>
      <c r="E4315">
        <v>3241</v>
      </c>
    </row>
    <row r="4316" spans="1:5" x14ac:dyDescent="0.25">
      <c r="A4316" t="s">
        <v>307</v>
      </c>
      <c r="B4316" t="s">
        <v>118</v>
      </c>
      <c r="C4316" t="s">
        <v>4</v>
      </c>
      <c r="D4316">
        <v>13452</v>
      </c>
      <c r="E4316">
        <v>12769</v>
      </c>
    </row>
    <row r="4317" spans="1:5" x14ac:dyDescent="0.25">
      <c r="A4317" t="s">
        <v>307</v>
      </c>
      <c r="B4317" t="s">
        <v>118</v>
      </c>
      <c r="C4317" t="s">
        <v>5</v>
      </c>
      <c r="D4317">
        <v>16601</v>
      </c>
      <c r="E4317">
        <v>15972</v>
      </c>
    </row>
    <row r="4318" spans="1:5" x14ac:dyDescent="0.25">
      <c r="A4318" t="s">
        <v>307</v>
      </c>
      <c r="B4318" t="s">
        <v>118</v>
      </c>
      <c r="C4318" t="s">
        <v>6</v>
      </c>
      <c r="D4318">
        <v>16003</v>
      </c>
      <c r="E4318">
        <v>15500</v>
      </c>
    </row>
    <row r="4319" spans="1:5" x14ac:dyDescent="0.25">
      <c r="A4319" t="s">
        <v>307</v>
      </c>
      <c r="B4319" t="s">
        <v>118</v>
      </c>
      <c r="C4319" t="s">
        <v>7</v>
      </c>
      <c r="D4319">
        <v>15146</v>
      </c>
      <c r="E4319">
        <v>14734</v>
      </c>
    </row>
    <row r="4320" spans="1:5" x14ac:dyDescent="0.25">
      <c r="A4320" t="s">
        <v>307</v>
      </c>
      <c r="B4320" t="s">
        <v>118</v>
      </c>
      <c r="C4320" t="s">
        <v>8</v>
      </c>
      <c r="D4320">
        <v>13452</v>
      </c>
      <c r="E4320">
        <v>13477</v>
      </c>
    </row>
    <row r="4321" spans="1:5" x14ac:dyDescent="0.25">
      <c r="A4321" t="s">
        <v>307</v>
      </c>
      <c r="B4321" t="s">
        <v>118</v>
      </c>
      <c r="C4321" t="s">
        <v>9</v>
      </c>
      <c r="D4321">
        <v>12217</v>
      </c>
      <c r="E4321">
        <v>12475</v>
      </c>
    </row>
    <row r="4322" spans="1:5" x14ac:dyDescent="0.25">
      <c r="A4322" t="s">
        <v>307</v>
      </c>
      <c r="B4322" t="s">
        <v>118</v>
      </c>
      <c r="C4322" t="s">
        <v>10</v>
      </c>
      <c r="D4322">
        <v>11011</v>
      </c>
      <c r="E4322">
        <v>11619</v>
      </c>
    </row>
    <row r="4323" spans="1:5" x14ac:dyDescent="0.25">
      <c r="A4323" t="s">
        <v>307</v>
      </c>
      <c r="B4323" t="s">
        <v>118</v>
      </c>
      <c r="C4323" t="s">
        <v>11</v>
      </c>
      <c r="D4323">
        <v>9446</v>
      </c>
      <c r="E4323">
        <v>10333</v>
      </c>
    </row>
    <row r="4324" spans="1:5" x14ac:dyDescent="0.25">
      <c r="A4324" t="s">
        <v>307</v>
      </c>
      <c r="B4324" t="s">
        <v>118</v>
      </c>
      <c r="C4324" t="s">
        <v>12</v>
      </c>
      <c r="D4324">
        <v>7932</v>
      </c>
      <c r="E4324">
        <v>8899</v>
      </c>
    </row>
    <row r="4325" spans="1:5" x14ac:dyDescent="0.25">
      <c r="A4325" t="s">
        <v>307</v>
      </c>
      <c r="B4325" t="s">
        <v>118</v>
      </c>
      <c r="C4325" t="s">
        <v>13</v>
      </c>
      <c r="D4325">
        <v>6855</v>
      </c>
      <c r="E4325">
        <v>7583</v>
      </c>
    </row>
    <row r="4326" spans="1:5" x14ac:dyDescent="0.25">
      <c r="A4326" t="s">
        <v>307</v>
      </c>
      <c r="B4326" t="s">
        <v>118</v>
      </c>
      <c r="C4326" t="s">
        <v>14</v>
      </c>
      <c r="D4326">
        <v>6018</v>
      </c>
      <c r="E4326">
        <v>6424</v>
      </c>
    </row>
    <row r="4327" spans="1:5" x14ac:dyDescent="0.25">
      <c r="A4327" t="s">
        <v>307</v>
      </c>
      <c r="B4327" t="s">
        <v>118</v>
      </c>
      <c r="C4327" t="s">
        <v>15</v>
      </c>
      <c r="D4327">
        <v>5022</v>
      </c>
      <c r="E4327">
        <v>5265</v>
      </c>
    </row>
    <row r="4328" spans="1:5" x14ac:dyDescent="0.25">
      <c r="A4328" t="s">
        <v>307</v>
      </c>
      <c r="B4328" t="s">
        <v>118</v>
      </c>
      <c r="C4328" t="s">
        <v>16</v>
      </c>
      <c r="D4328">
        <v>4065</v>
      </c>
      <c r="E4328">
        <v>4184</v>
      </c>
    </row>
    <row r="4329" spans="1:5" x14ac:dyDescent="0.25">
      <c r="A4329" t="s">
        <v>307</v>
      </c>
      <c r="B4329" t="s">
        <v>118</v>
      </c>
      <c r="C4329" t="s">
        <v>17</v>
      </c>
      <c r="D4329">
        <v>3049</v>
      </c>
      <c r="E4329">
        <v>3163</v>
      </c>
    </row>
    <row r="4330" spans="1:5" x14ac:dyDescent="0.25">
      <c r="A4330" t="s">
        <v>307</v>
      </c>
      <c r="B4330" t="s">
        <v>118</v>
      </c>
      <c r="C4330" t="s">
        <v>18</v>
      </c>
      <c r="D4330">
        <v>2132</v>
      </c>
      <c r="E4330">
        <v>2239</v>
      </c>
    </row>
    <row r="4331" spans="1:5" x14ac:dyDescent="0.25">
      <c r="A4331" t="s">
        <v>307</v>
      </c>
      <c r="B4331" t="s">
        <v>118</v>
      </c>
      <c r="C4331" t="s">
        <v>19</v>
      </c>
      <c r="D4331">
        <v>1375</v>
      </c>
      <c r="E4331">
        <v>1493</v>
      </c>
    </row>
    <row r="4332" spans="1:5" x14ac:dyDescent="0.25">
      <c r="A4332" t="s">
        <v>307</v>
      </c>
      <c r="B4332" t="s">
        <v>118</v>
      </c>
      <c r="C4332" t="s">
        <v>20</v>
      </c>
      <c r="D4332">
        <v>837</v>
      </c>
      <c r="E4332">
        <v>943</v>
      </c>
    </row>
    <row r="4333" spans="1:5" x14ac:dyDescent="0.25">
      <c r="A4333" t="s">
        <v>307</v>
      </c>
      <c r="B4333" t="s">
        <v>118</v>
      </c>
      <c r="C4333" t="s">
        <v>21</v>
      </c>
      <c r="D4333">
        <v>737</v>
      </c>
      <c r="E4333">
        <v>844</v>
      </c>
    </row>
    <row r="4334" spans="1:5" x14ac:dyDescent="0.25">
      <c r="A4334" t="s">
        <v>307</v>
      </c>
      <c r="B4334" t="s">
        <v>119</v>
      </c>
      <c r="C4334" t="s">
        <v>300</v>
      </c>
      <c r="D4334">
        <v>44</v>
      </c>
      <c r="E4334">
        <v>41</v>
      </c>
    </row>
    <row r="4335" spans="1:5" x14ac:dyDescent="0.25">
      <c r="A4335" t="s">
        <v>307</v>
      </c>
      <c r="B4335" t="s">
        <v>119</v>
      </c>
      <c r="C4335" t="s">
        <v>4</v>
      </c>
      <c r="D4335">
        <v>174</v>
      </c>
      <c r="E4335">
        <v>165</v>
      </c>
    </row>
    <row r="4336" spans="1:5" x14ac:dyDescent="0.25">
      <c r="A4336" t="s">
        <v>307</v>
      </c>
      <c r="B4336" t="s">
        <v>119</v>
      </c>
      <c r="C4336" t="s">
        <v>5</v>
      </c>
      <c r="D4336">
        <v>215</v>
      </c>
      <c r="E4336">
        <v>206</v>
      </c>
    </row>
    <row r="4337" spans="1:5" x14ac:dyDescent="0.25">
      <c r="A4337" t="s">
        <v>307</v>
      </c>
      <c r="B4337" t="s">
        <v>119</v>
      </c>
      <c r="C4337" t="s">
        <v>6</v>
      </c>
      <c r="D4337">
        <v>207</v>
      </c>
      <c r="E4337">
        <v>200</v>
      </c>
    </row>
    <row r="4338" spans="1:5" x14ac:dyDescent="0.25">
      <c r="A4338" t="s">
        <v>307</v>
      </c>
      <c r="B4338" t="s">
        <v>119</v>
      </c>
      <c r="C4338" t="s">
        <v>7</v>
      </c>
      <c r="D4338">
        <v>196</v>
      </c>
      <c r="E4338">
        <v>190</v>
      </c>
    </row>
    <row r="4339" spans="1:5" x14ac:dyDescent="0.25">
      <c r="A4339" t="s">
        <v>307</v>
      </c>
      <c r="B4339" t="s">
        <v>119</v>
      </c>
      <c r="C4339" t="s">
        <v>8</v>
      </c>
      <c r="D4339">
        <v>174</v>
      </c>
      <c r="E4339">
        <v>174</v>
      </c>
    </row>
    <row r="4340" spans="1:5" x14ac:dyDescent="0.25">
      <c r="A4340" t="s">
        <v>307</v>
      </c>
      <c r="B4340" t="s">
        <v>119</v>
      </c>
      <c r="C4340" t="s">
        <v>9</v>
      </c>
      <c r="D4340">
        <v>158</v>
      </c>
      <c r="E4340">
        <v>161</v>
      </c>
    </row>
    <row r="4341" spans="1:5" x14ac:dyDescent="0.25">
      <c r="A4341" t="s">
        <v>307</v>
      </c>
      <c r="B4341" t="s">
        <v>119</v>
      </c>
      <c r="C4341" t="s">
        <v>10</v>
      </c>
      <c r="D4341">
        <v>151</v>
      </c>
      <c r="E4341">
        <v>160</v>
      </c>
    </row>
    <row r="4342" spans="1:5" x14ac:dyDescent="0.25">
      <c r="A4342" t="s">
        <v>307</v>
      </c>
      <c r="B4342" t="s">
        <v>119</v>
      </c>
      <c r="C4342" t="s">
        <v>11</v>
      </c>
      <c r="D4342">
        <v>122</v>
      </c>
      <c r="E4342">
        <v>133</v>
      </c>
    </row>
    <row r="4343" spans="1:5" x14ac:dyDescent="0.25">
      <c r="A4343" t="s">
        <v>307</v>
      </c>
      <c r="B4343" t="s">
        <v>119</v>
      </c>
      <c r="C4343" t="s">
        <v>12</v>
      </c>
      <c r="D4343">
        <v>102</v>
      </c>
      <c r="E4343">
        <v>115</v>
      </c>
    </row>
    <row r="4344" spans="1:5" x14ac:dyDescent="0.25">
      <c r="A4344" t="s">
        <v>307</v>
      </c>
      <c r="B4344" t="s">
        <v>119</v>
      </c>
      <c r="C4344" t="s">
        <v>13</v>
      </c>
      <c r="D4344">
        <v>88</v>
      </c>
      <c r="E4344">
        <v>98</v>
      </c>
    </row>
    <row r="4345" spans="1:5" x14ac:dyDescent="0.25">
      <c r="A4345" t="s">
        <v>307</v>
      </c>
      <c r="B4345" t="s">
        <v>119</v>
      </c>
      <c r="C4345" t="s">
        <v>14</v>
      </c>
      <c r="D4345">
        <v>77</v>
      </c>
      <c r="E4345">
        <v>83</v>
      </c>
    </row>
    <row r="4346" spans="1:5" x14ac:dyDescent="0.25">
      <c r="A4346" t="s">
        <v>307</v>
      </c>
      <c r="B4346" t="s">
        <v>119</v>
      </c>
      <c r="C4346" t="s">
        <v>15</v>
      </c>
      <c r="D4346">
        <v>65</v>
      </c>
      <c r="E4346">
        <v>68</v>
      </c>
    </row>
    <row r="4347" spans="1:5" x14ac:dyDescent="0.25">
      <c r="A4347" t="s">
        <v>307</v>
      </c>
      <c r="B4347" t="s">
        <v>119</v>
      </c>
      <c r="C4347" t="s">
        <v>16</v>
      </c>
      <c r="D4347">
        <v>52</v>
      </c>
      <c r="E4347">
        <v>54</v>
      </c>
    </row>
    <row r="4348" spans="1:5" x14ac:dyDescent="0.25">
      <c r="A4348" t="s">
        <v>307</v>
      </c>
      <c r="B4348" t="s">
        <v>119</v>
      </c>
      <c r="C4348" t="s">
        <v>17</v>
      </c>
      <c r="D4348">
        <v>39</v>
      </c>
      <c r="E4348">
        <v>40</v>
      </c>
    </row>
    <row r="4349" spans="1:5" x14ac:dyDescent="0.25">
      <c r="A4349" t="s">
        <v>307</v>
      </c>
      <c r="B4349" t="s">
        <v>119</v>
      </c>
      <c r="C4349" t="s">
        <v>18</v>
      </c>
      <c r="D4349">
        <v>27</v>
      </c>
      <c r="E4349">
        <v>29</v>
      </c>
    </row>
    <row r="4350" spans="1:5" x14ac:dyDescent="0.25">
      <c r="A4350" t="s">
        <v>307</v>
      </c>
      <c r="B4350" t="s">
        <v>119</v>
      </c>
      <c r="C4350" t="s">
        <v>19</v>
      </c>
      <c r="D4350">
        <v>17</v>
      </c>
      <c r="E4350">
        <v>19</v>
      </c>
    </row>
    <row r="4351" spans="1:5" x14ac:dyDescent="0.25">
      <c r="A4351" t="s">
        <v>307</v>
      </c>
      <c r="B4351" t="s">
        <v>119</v>
      </c>
      <c r="C4351" t="s">
        <v>20</v>
      </c>
      <c r="D4351">
        <v>10</v>
      </c>
      <c r="E4351">
        <v>12</v>
      </c>
    </row>
    <row r="4352" spans="1:5" x14ac:dyDescent="0.25">
      <c r="A4352" t="s">
        <v>307</v>
      </c>
      <c r="B4352" t="s">
        <v>119</v>
      </c>
      <c r="C4352" t="s">
        <v>21</v>
      </c>
      <c r="D4352">
        <v>9</v>
      </c>
      <c r="E4352">
        <v>10</v>
      </c>
    </row>
    <row r="4353" spans="1:5" x14ac:dyDescent="0.25">
      <c r="A4353" t="s">
        <v>307</v>
      </c>
      <c r="B4353" t="s">
        <v>120</v>
      </c>
      <c r="C4353" t="s">
        <v>300</v>
      </c>
      <c r="D4353">
        <v>132</v>
      </c>
      <c r="E4353">
        <v>125</v>
      </c>
    </row>
    <row r="4354" spans="1:5" x14ac:dyDescent="0.25">
      <c r="A4354" t="s">
        <v>307</v>
      </c>
      <c r="B4354" t="s">
        <v>120</v>
      </c>
      <c r="C4354" t="s">
        <v>4</v>
      </c>
      <c r="D4354">
        <v>521</v>
      </c>
      <c r="E4354">
        <v>494</v>
      </c>
    </row>
    <row r="4355" spans="1:5" x14ac:dyDescent="0.25">
      <c r="A4355" t="s">
        <v>307</v>
      </c>
      <c r="B4355" t="s">
        <v>120</v>
      </c>
      <c r="C4355" t="s">
        <v>5</v>
      </c>
      <c r="D4355">
        <v>643</v>
      </c>
      <c r="E4355">
        <v>618</v>
      </c>
    </row>
    <row r="4356" spans="1:5" x14ac:dyDescent="0.25">
      <c r="A4356" t="s">
        <v>307</v>
      </c>
      <c r="B4356" t="s">
        <v>120</v>
      </c>
      <c r="C4356" t="s">
        <v>6</v>
      </c>
      <c r="D4356">
        <v>619</v>
      </c>
      <c r="E4356">
        <v>600</v>
      </c>
    </row>
    <row r="4357" spans="1:5" x14ac:dyDescent="0.25">
      <c r="A4357" t="s">
        <v>307</v>
      </c>
      <c r="B4357" t="s">
        <v>120</v>
      </c>
      <c r="C4357" t="s">
        <v>7</v>
      </c>
      <c r="D4357">
        <v>586</v>
      </c>
      <c r="E4357">
        <v>570</v>
      </c>
    </row>
    <row r="4358" spans="1:5" x14ac:dyDescent="0.25">
      <c r="A4358" t="s">
        <v>307</v>
      </c>
      <c r="B4358" t="s">
        <v>120</v>
      </c>
      <c r="C4358" t="s">
        <v>8</v>
      </c>
      <c r="D4358">
        <v>521</v>
      </c>
      <c r="E4358">
        <v>522</v>
      </c>
    </row>
    <row r="4359" spans="1:5" x14ac:dyDescent="0.25">
      <c r="A4359" t="s">
        <v>307</v>
      </c>
      <c r="B4359" t="s">
        <v>120</v>
      </c>
      <c r="C4359" t="s">
        <v>9</v>
      </c>
      <c r="D4359">
        <v>473</v>
      </c>
      <c r="E4359">
        <v>483</v>
      </c>
    </row>
    <row r="4360" spans="1:5" x14ac:dyDescent="0.25">
      <c r="A4360" t="s">
        <v>307</v>
      </c>
      <c r="B4360" t="s">
        <v>120</v>
      </c>
      <c r="C4360" t="s">
        <v>10</v>
      </c>
      <c r="D4360">
        <v>433</v>
      </c>
      <c r="E4360">
        <v>460</v>
      </c>
    </row>
    <row r="4361" spans="1:5" x14ac:dyDescent="0.25">
      <c r="A4361" t="s">
        <v>307</v>
      </c>
      <c r="B4361" t="s">
        <v>120</v>
      </c>
      <c r="C4361" t="s">
        <v>11</v>
      </c>
      <c r="D4361">
        <v>365</v>
      </c>
      <c r="E4361">
        <v>400</v>
      </c>
    </row>
    <row r="4362" spans="1:5" x14ac:dyDescent="0.25">
      <c r="A4362" t="s">
        <v>307</v>
      </c>
      <c r="B4362" t="s">
        <v>120</v>
      </c>
      <c r="C4362" t="s">
        <v>12</v>
      </c>
      <c r="D4362">
        <v>307</v>
      </c>
      <c r="E4362">
        <v>344</v>
      </c>
    </row>
    <row r="4363" spans="1:5" x14ac:dyDescent="0.25">
      <c r="A4363" t="s">
        <v>307</v>
      </c>
      <c r="B4363" t="s">
        <v>120</v>
      </c>
      <c r="C4363" t="s">
        <v>13</v>
      </c>
      <c r="D4363">
        <v>265</v>
      </c>
      <c r="E4363">
        <v>293</v>
      </c>
    </row>
    <row r="4364" spans="1:5" x14ac:dyDescent="0.25">
      <c r="A4364" t="s">
        <v>307</v>
      </c>
      <c r="B4364" t="s">
        <v>120</v>
      </c>
      <c r="C4364" t="s">
        <v>14</v>
      </c>
      <c r="D4364">
        <v>233</v>
      </c>
      <c r="E4364">
        <v>248</v>
      </c>
    </row>
    <row r="4365" spans="1:5" x14ac:dyDescent="0.25">
      <c r="A4365" t="s">
        <v>307</v>
      </c>
      <c r="B4365" t="s">
        <v>120</v>
      </c>
      <c r="C4365" t="s">
        <v>15</v>
      </c>
      <c r="D4365">
        <v>194</v>
      </c>
      <c r="E4365">
        <v>203</v>
      </c>
    </row>
    <row r="4366" spans="1:5" x14ac:dyDescent="0.25">
      <c r="A4366" t="s">
        <v>307</v>
      </c>
      <c r="B4366" t="s">
        <v>120</v>
      </c>
      <c r="C4366" t="s">
        <v>16</v>
      </c>
      <c r="D4366">
        <v>157</v>
      </c>
      <c r="E4366">
        <v>162</v>
      </c>
    </row>
    <row r="4367" spans="1:5" x14ac:dyDescent="0.25">
      <c r="A4367" t="s">
        <v>307</v>
      </c>
      <c r="B4367" t="s">
        <v>120</v>
      </c>
      <c r="C4367" t="s">
        <v>17</v>
      </c>
      <c r="D4367">
        <v>118</v>
      </c>
      <c r="E4367">
        <v>122</v>
      </c>
    </row>
    <row r="4368" spans="1:5" x14ac:dyDescent="0.25">
      <c r="A4368" t="s">
        <v>307</v>
      </c>
      <c r="B4368" t="s">
        <v>120</v>
      </c>
      <c r="C4368" t="s">
        <v>18</v>
      </c>
      <c r="D4368">
        <v>82</v>
      </c>
      <c r="E4368">
        <v>86</v>
      </c>
    </row>
    <row r="4369" spans="1:5" x14ac:dyDescent="0.25">
      <c r="A4369" t="s">
        <v>307</v>
      </c>
      <c r="B4369" t="s">
        <v>120</v>
      </c>
      <c r="C4369" t="s">
        <v>19</v>
      </c>
      <c r="D4369">
        <v>53</v>
      </c>
      <c r="E4369">
        <v>57</v>
      </c>
    </row>
    <row r="4370" spans="1:5" x14ac:dyDescent="0.25">
      <c r="A4370" t="s">
        <v>307</v>
      </c>
      <c r="B4370" t="s">
        <v>120</v>
      </c>
      <c r="C4370" t="s">
        <v>20</v>
      </c>
      <c r="D4370">
        <v>32</v>
      </c>
      <c r="E4370">
        <v>36</v>
      </c>
    </row>
    <row r="4371" spans="1:5" x14ac:dyDescent="0.25">
      <c r="A4371" t="s">
        <v>307</v>
      </c>
      <c r="B4371" t="s">
        <v>120</v>
      </c>
      <c r="C4371" t="s">
        <v>21</v>
      </c>
      <c r="D4371">
        <v>28</v>
      </c>
      <c r="E4371">
        <v>32</v>
      </c>
    </row>
    <row r="4372" spans="1:5" x14ac:dyDescent="0.25">
      <c r="A4372" t="s">
        <v>307</v>
      </c>
      <c r="B4372" t="s">
        <v>121</v>
      </c>
      <c r="C4372" t="s">
        <v>300</v>
      </c>
      <c r="D4372">
        <v>208</v>
      </c>
      <c r="E4372">
        <v>197</v>
      </c>
    </row>
    <row r="4373" spans="1:5" x14ac:dyDescent="0.25">
      <c r="A4373" t="s">
        <v>307</v>
      </c>
      <c r="B4373" t="s">
        <v>121</v>
      </c>
      <c r="C4373" t="s">
        <v>4</v>
      </c>
      <c r="D4373">
        <v>821</v>
      </c>
      <c r="E4373">
        <v>779</v>
      </c>
    </row>
    <row r="4374" spans="1:5" x14ac:dyDescent="0.25">
      <c r="A4374" t="s">
        <v>307</v>
      </c>
      <c r="B4374" t="s">
        <v>121</v>
      </c>
      <c r="C4374" t="s">
        <v>5</v>
      </c>
      <c r="D4374">
        <v>1013</v>
      </c>
      <c r="E4374">
        <v>975</v>
      </c>
    </row>
    <row r="4375" spans="1:5" x14ac:dyDescent="0.25">
      <c r="A4375" t="s">
        <v>307</v>
      </c>
      <c r="B4375" t="s">
        <v>121</v>
      </c>
      <c r="C4375" t="s">
        <v>6</v>
      </c>
      <c r="D4375">
        <v>977</v>
      </c>
      <c r="E4375">
        <v>946</v>
      </c>
    </row>
    <row r="4376" spans="1:5" x14ac:dyDescent="0.25">
      <c r="A4376" t="s">
        <v>307</v>
      </c>
      <c r="B4376" t="s">
        <v>121</v>
      </c>
      <c r="C4376" t="s">
        <v>7</v>
      </c>
      <c r="D4376">
        <v>924</v>
      </c>
      <c r="E4376">
        <v>899</v>
      </c>
    </row>
    <row r="4377" spans="1:5" x14ac:dyDescent="0.25">
      <c r="A4377" t="s">
        <v>307</v>
      </c>
      <c r="B4377" t="s">
        <v>121</v>
      </c>
      <c r="C4377" t="s">
        <v>8</v>
      </c>
      <c r="D4377">
        <v>821</v>
      </c>
      <c r="E4377">
        <v>822</v>
      </c>
    </row>
    <row r="4378" spans="1:5" x14ac:dyDescent="0.25">
      <c r="A4378" t="s">
        <v>307</v>
      </c>
      <c r="B4378" t="s">
        <v>121</v>
      </c>
      <c r="C4378" t="s">
        <v>9</v>
      </c>
      <c r="D4378">
        <v>746</v>
      </c>
      <c r="E4378">
        <v>761</v>
      </c>
    </row>
    <row r="4379" spans="1:5" x14ac:dyDescent="0.25">
      <c r="A4379" t="s">
        <v>307</v>
      </c>
      <c r="B4379" t="s">
        <v>121</v>
      </c>
      <c r="C4379" t="s">
        <v>10</v>
      </c>
      <c r="D4379">
        <v>680</v>
      </c>
      <c r="E4379">
        <v>718</v>
      </c>
    </row>
    <row r="4380" spans="1:5" x14ac:dyDescent="0.25">
      <c r="A4380" t="s">
        <v>307</v>
      </c>
      <c r="B4380" t="s">
        <v>121</v>
      </c>
      <c r="C4380" t="s">
        <v>11</v>
      </c>
      <c r="D4380">
        <v>576</v>
      </c>
      <c r="E4380">
        <v>631</v>
      </c>
    </row>
    <row r="4381" spans="1:5" x14ac:dyDescent="0.25">
      <c r="A4381" t="s">
        <v>307</v>
      </c>
      <c r="B4381" t="s">
        <v>121</v>
      </c>
      <c r="C4381" t="s">
        <v>12</v>
      </c>
      <c r="D4381">
        <v>484</v>
      </c>
      <c r="E4381">
        <v>543</v>
      </c>
    </row>
    <row r="4382" spans="1:5" x14ac:dyDescent="0.25">
      <c r="A4382" t="s">
        <v>307</v>
      </c>
      <c r="B4382" t="s">
        <v>121</v>
      </c>
      <c r="C4382" t="s">
        <v>13</v>
      </c>
      <c r="D4382">
        <v>418</v>
      </c>
      <c r="E4382">
        <v>463</v>
      </c>
    </row>
    <row r="4383" spans="1:5" x14ac:dyDescent="0.25">
      <c r="A4383" t="s">
        <v>307</v>
      </c>
      <c r="B4383" t="s">
        <v>121</v>
      </c>
      <c r="C4383" t="s">
        <v>14</v>
      </c>
      <c r="D4383">
        <v>367</v>
      </c>
      <c r="E4383">
        <v>392</v>
      </c>
    </row>
    <row r="4384" spans="1:5" x14ac:dyDescent="0.25">
      <c r="A4384" t="s">
        <v>307</v>
      </c>
      <c r="B4384" t="s">
        <v>121</v>
      </c>
      <c r="C4384" t="s">
        <v>15</v>
      </c>
      <c r="D4384">
        <v>306</v>
      </c>
      <c r="E4384">
        <v>321</v>
      </c>
    </row>
    <row r="4385" spans="1:5" x14ac:dyDescent="0.25">
      <c r="A4385" t="s">
        <v>307</v>
      </c>
      <c r="B4385" t="s">
        <v>121</v>
      </c>
      <c r="C4385" t="s">
        <v>16</v>
      </c>
      <c r="D4385">
        <v>248</v>
      </c>
      <c r="E4385">
        <v>255</v>
      </c>
    </row>
    <row r="4386" spans="1:5" x14ac:dyDescent="0.25">
      <c r="A4386" t="s">
        <v>307</v>
      </c>
      <c r="B4386" t="s">
        <v>121</v>
      </c>
      <c r="C4386" t="s">
        <v>17</v>
      </c>
      <c r="D4386">
        <v>186</v>
      </c>
      <c r="E4386">
        <v>193</v>
      </c>
    </row>
    <row r="4387" spans="1:5" x14ac:dyDescent="0.25">
      <c r="A4387" t="s">
        <v>307</v>
      </c>
      <c r="B4387" t="s">
        <v>121</v>
      </c>
      <c r="C4387" t="s">
        <v>18</v>
      </c>
      <c r="D4387">
        <v>130</v>
      </c>
      <c r="E4387">
        <v>136</v>
      </c>
    </row>
    <row r="4388" spans="1:5" x14ac:dyDescent="0.25">
      <c r="A4388" t="s">
        <v>307</v>
      </c>
      <c r="B4388" t="s">
        <v>121</v>
      </c>
      <c r="C4388" t="s">
        <v>19</v>
      </c>
      <c r="D4388">
        <v>83</v>
      </c>
      <c r="E4388">
        <v>91</v>
      </c>
    </row>
    <row r="4389" spans="1:5" x14ac:dyDescent="0.25">
      <c r="A4389" t="s">
        <v>307</v>
      </c>
      <c r="B4389" t="s">
        <v>121</v>
      </c>
      <c r="C4389" t="s">
        <v>20</v>
      </c>
      <c r="D4389">
        <v>51</v>
      </c>
      <c r="E4389">
        <v>57</v>
      </c>
    </row>
    <row r="4390" spans="1:5" x14ac:dyDescent="0.25">
      <c r="A4390" t="s">
        <v>307</v>
      </c>
      <c r="B4390" t="s">
        <v>121</v>
      </c>
      <c r="C4390" t="s">
        <v>21</v>
      </c>
      <c r="D4390">
        <v>45</v>
      </c>
      <c r="E4390">
        <v>51</v>
      </c>
    </row>
    <row r="4391" spans="1:5" x14ac:dyDescent="0.25">
      <c r="A4391" t="s">
        <v>307</v>
      </c>
      <c r="B4391" t="s">
        <v>122</v>
      </c>
      <c r="C4391" t="s">
        <v>300</v>
      </c>
      <c r="D4391">
        <v>467</v>
      </c>
      <c r="E4391">
        <v>444</v>
      </c>
    </row>
    <row r="4392" spans="1:5" x14ac:dyDescent="0.25">
      <c r="A4392" t="s">
        <v>307</v>
      </c>
      <c r="B4392" t="s">
        <v>122</v>
      </c>
      <c r="C4392" t="s">
        <v>4</v>
      </c>
      <c r="D4392">
        <v>1846</v>
      </c>
      <c r="E4392">
        <v>1752</v>
      </c>
    </row>
    <row r="4393" spans="1:5" x14ac:dyDescent="0.25">
      <c r="A4393" t="s">
        <v>307</v>
      </c>
      <c r="B4393" t="s">
        <v>122</v>
      </c>
      <c r="C4393" t="s">
        <v>5</v>
      </c>
      <c r="D4393">
        <v>2278</v>
      </c>
      <c r="E4393">
        <v>2192</v>
      </c>
    </row>
    <row r="4394" spans="1:5" x14ac:dyDescent="0.25">
      <c r="A4394" t="s">
        <v>307</v>
      </c>
      <c r="B4394" t="s">
        <v>122</v>
      </c>
      <c r="C4394" t="s">
        <v>6</v>
      </c>
      <c r="D4394">
        <v>2196</v>
      </c>
      <c r="E4394">
        <v>2127</v>
      </c>
    </row>
    <row r="4395" spans="1:5" x14ac:dyDescent="0.25">
      <c r="A4395" t="s">
        <v>307</v>
      </c>
      <c r="B4395" t="s">
        <v>122</v>
      </c>
      <c r="C4395" t="s">
        <v>7</v>
      </c>
      <c r="D4395">
        <v>2079</v>
      </c>
      <c r="E4395">
        <v>2022</v>
      </c>
    </row>
    <row r="4396" spans="1:5" x14ac:dyDescent="0.25">
      <c r="A4396" t="s">
        <v>307</v>
      </c>
      <c r="B4396" t="s">
        <v>122</v>
      </c>
      <c r="C4396" t="s">
        <v>8</v>
      </c>
      <c r="D4396">
        <v>1846</v>
      </c>
      <c r="E4396">
        <v>1849</v>
      </c>
    </row>
    <row r="4397" spans="1:5" x14ac:dyDescent="0.25">
      <c r="A4397" t="s">
        <v>307</v>
      </c>
      <c r="B4397" t="s">
        <v>122</v>
      </c>
      <c r="C4397" t="s">
        <v>9</v>
      </c>
      <c r="D4397">
        <v>1677</v>
      </c>
      <c r="E4397">
        <v>1712</v>
      </c>
    </row>
    <row r="4398" spans="1:5" x14ac:dyDescent="0.25">
      <c r="A4398" t="s">
        <v>307</v>
      </c>
      <c r="B4398" t="s">
        <v>122</v>
      </c>
      <c r="C4398" t="s">
        <v>10</v>
      </c>
      <c r="D4398">
        <v>1520</v>
      </c>
      <c r="E4398">
        <v>1605</v>
      </c>
    </row>
    <row r="4399" spans="1:5" x14ac:dyDescent="0.25">
      <c r="A4399" t="s">
        <v>307</v>
      </c>
      <c r="B4399" t="s">
        <v>122</v>
      </c>
      <c r="C4399" t="s">
        <v>11</v>
      </c>
      <c r="D4399">
        <v>1296</v>
      </c>
      <c r="E4399">
        <v>1418</v>
      </c>
    </row>
    <row r="4400" spans="1:5" x14ac:dyDescent="0.25">
      <c r="A4400" t="s">
        <v>307</v>
      </c>
      <c r="B4400" t="s">
        <v>122</v>
      </c>
      <c r="C4400" t="s">
        <v>12</v>
      </c>
      <c r="D4400">
        <v>1088</v>
      </c>
      <c r="E4400">
        <v>1221</v>
      </c>
    </row>
    <row r="4401" spans="1:5" x14ac:dyDescent="0.25">
      <c r="A4401" t="s">
        <v>307</v>
      </c>
      <c r="B4401" t="s">
        <v>122</v>
      </c>
      <c r="C4401" t="s">
        <v>13</v>
      </c>
      <c r="D4401">
        <v>941</v>
      </c>
      <c r="E4401">
        <v>1040</v>
      </c>
    </row>
    <row r="4402" spans="1:5" x14ac:dyDescent="0.25">
      <c r="A4402" t="s">
        <v>307</v>
      </c>
      <c r="B4402" t="s">
        <v>122</v>
      </c>
      <c r="C4402" t="s">
        <v>14</v>
      </c>
      <c r="D4402">
        <v>826</v>
      </c>
      <c r="E4402">
        <v>881</v>
      </c>
    </row>
    <row r="4403" spans="1:5" x14ac:dyDescent="0.25">
      <c r="A4403" t="s">
        <v>307</v>
      </c>
      <c r="B4403" t="s">
        <v>122</v>
      </c>
      <c r="C4403" t="s">
        <v>15</v>
      </c>
      <c r="D4403">
        <v>689</v>
      </c>
      <c r="E4403">
        <v>722</v>
      </c>
    </row>
    <row r="4404" spans="1:5" x14ac:dyDescent="0.25">
      <c r="A4404" t="s">
        <v>307</v>
      </c>
      <c r="B4404" t="s">
        <v>122</v>
      </c>
      <c r="C4404" t="s">
        <v>16</v>
      </c>
      <c r="D4404">
        <v>558</v>
      </c>
      <c r="E4404">
        <v>574</v>
      </c>
    </row>
    <row r="4405" spans="1:5" x14ac:dyDescent="0.25">
      <c r="A4405" t="s">
        <v>307</v>
      </c>
      <c r="B4405" t="s">
        <v>122</v>
      </c>
      <c r="C4405" t="s">
        <v>17</v>
      </c>
      <c r="D4405">
        <v>418</v>
      </c>
      <c r="E4405">
        <v>434</v>
      </c>
    </row>
    <row r="4406" spans="1:5" x14ac:dyDescent="0.25">
      <c r="A4406" t="s">
        <v>307</v>
      </c>
      <c r="B4406" t="s">
        <v>122</v>
      </c>
      <c r="C4406" t="s">
        <v>18</v>
      </c>
      <c r="D4406">
        <v>292</v>
      </c>
      <c r="E4406">
        <v>307</v>
      </c>
    </row>
    <row r="4407" spans="1:5" x14ac:dyDescent="0.25">
      <c r="A4407" t="s">
        <v>307</v>
      </c>
      <c r="B4407" t="s">
        <v>122</v>
      </c>
      <c r="C4407" t="s">
        <v>19</v>
      </c>
      <c r="D4407">
        <v>188</v>
      </c>
      <c r="E4407">
        <v>204</v>
      </c>
    </row>
    <row r="4408" spans="1:5" x14ac:dyDescent="0.25">
      <c r="A4408" t="s">
        <v>307</v>
      </c>
      <c r="B4408" t="s">
        <v>122</v>
      </c>
      <c r="C4408" t="s">
        <v>20</v>
      </c>
      <c r="D4408">
        <v>114</v>
      </c>
      <c r="E4408">
        <v>129</v>
      </c>
    </row>
    <row r="4409" spans="1:5" x14ac:dyDescent="0.25">
      <c r="A4409" t="s">
        <v>307</v>
      </c>
      <c r="B4409" t="s">
        <v>122</v>
      </c>
      <c r="C4409" t="s">
        <v>21</v>
      </c>
      <c r="D4409">
        <v>101</v>
      </c>
      <c r="E4409">
        <v>115</v>
      </c>
    </row>
    <row r="4410" spans="1:5" x14ac:dyDescent="0.25">
      <c r="A4410" t="s">
        <v>307</v>
      </c>
      <c r="B4410" t="s">
        <v>123</v>
      </c>
      <c r="C4410" t="s">
        <v>300</v>
      </c>
      <c r="D4410">
        <v>480</v>
      </c>
      <c r="E4410">
        <v>457</v>
      </c>
    </row>
    <row r="4411" spans="1:5" x14ac:dyDescent="0.25">
      <c r="A4411" t="s">
        <v>307</v>
      </c>
      <c r="B4411" t="s">
        <v>123</v>
      </c>
      <c r="C4411" t="s">
        <v>4</v>
      </c>
      <c r="D4411">
        <v>1897</v>
      </c>
      <c r="E4411">
        <v>1801</v>
      </c>
    </row>
    <row r="4412" spans="1:5" x14ac:dyDescent="0.25">
      <c r="A4412" t="s">
        <v>307</v>
      </c>
      <c r="B4412" t="s">
        <v>123</v>
      </c>
      <c r="C4412" t="s">
        <v>5</v>
      </c>
      <c r="D4412">
        <v>2341</v>
      </c>
      <c r="E4412">
        <v>2253</v>
      </c>
    </row>
    <row r="4413" spans="1:5" x14ac:dyDescent="0.25">
      <c r="A4413" t="s">
        <v>307</v>
      </c>
      <c r="B4413" t="s">
        <v>123</v>
      </c>
      <c r="C4413" t="s">
        <v>6</v>
      </c>
      <c r="D4413">
        <v>2257</v>
      </c>
      <c r="E4413">
        <v>2186</v>
      </c>
    </row>
    <row r="4414" spans="1:5" x14ac:dyDescent="0.25">
      <c r="A4414" t="s">
        <v>307</v>
      </c>
      <c r="B4414" t="s">
        <v>123</v>
      </c>
      <c r="C4414" t="s">
        <v>7</v>
      </c>
      <c r="D4414">
        <v>2136</v>
      </c>
      <c r="E4414">
        <v>2078</v>
      </c>
    </row>
    <row r="4415" spans="1:5" x14ac:dyDescent="0.25">
      <c r="A4415" t="s">
        <v>307</v>
      </c>
      <c r="B4415" t="s">
        <v>123</v>
      </c>
      <c r="C4415" t="s">
        <v>8</v>
      </c>
      <c r="D4415">
        <v>1897</v>
      </c>
      <c r="E4415">
        <v>1901</v>
      </c>
    </row>
    <row r="4416" spans="1:5" x14ac:dyDescent="0.25">
      <c r="A4416" t="s">
        <v>307</v>
      </c>
      <c r="B4416" t="s">
        <v>123</v>
      </c>
      <c r="C4416" t="s">
        <v>9</v>
      </c>
      <c r="D4416">
        <v>1723</v>
      </c>
      <c r="E4416">
        <v>1759</v>
      </c>
    </row>
    <row r="4417" spans="1:5" x14ac:dyDescent="0.25">
      <c r="A4417" t="s">
        <v>307</v>
      </c>
      <c r="B4417" t="s">
        <v>123</v>
      </c>
      <c r="C4417" t="s">
        <v>10</v>
      </c>
      <c r="D4417">
        <v>1562</v>
      </c>
      <c r="E4417">
        <v>1647</v>
      </c>
    </row>
    <row r="4418" spans="1:5" x14ac:dyDescent="0.25">
      <c r="A4418" t="s">
        <v>307</v>
      </c>
      <c r="B4418" t="s">
        <v>123</v>
      </c>
      <c r="C4418" t="s">
        <v>11</v>
      </c>
      <c r="D4418">
        <v>1332</v>
      </c>
      <c r="E4418">
        <v>1457</v>
      </c>
    </row>
    <row r="4419" spans="1:5" x14ac:dyDescent="0.25">
      <c r="A4419" t="s">
        <v>307</v>
      </c>
      <c r="B4419" t="s">
        <v>123</v>
      </c>
      <c r="C4419" t="s">
        <v>12</v>
      </c>
      <c r="D4419">
        <v>1118</v>
      </c>
      <c r="E4419">
        <v>1255</v>
      </c>
    </row>
    <row r="4420" spans="1:5" x14ac:dyDescent="0.25">
      <c r="A4420" t="s">
        <v>307</v>
      </c>
      <c r="B4420" t="s">
        <v>123</v>
      </c>
      <c r="C4420" t="s">
        <v>13</v>
      </c>
      <c r="D4420">
        <v>967</v>
      </c>
      <c r="E4420">
        <v>1069</v>
      </c>
    </row>
    <row r="4421" spans="1:5" x14ac:dyDescent="0.25">
      <c r="A4421" t="s">
        <v>307</v>
      </c>
      <c r="B4421" t="s">
        <v>123</v>
      </c>
      <c r="C4421" t="s">
        <v>14</v>
      </c>
      <c r="D4421">
        <v>849</v>
      </c>
      <c r="E4421">
        <v>906</v>
      </c>
    </row>
    <row r="4422" spans="1:5" x14ac:dyDescent="0.25">
      <c r="A4422" t="s">
        <v>307</v>
      </c>
      <c r="B4422" t="s">
        <v>123</v>
      </c>
      <c r="C4422" t="s">
        <v>15</v>
      </c>
      <c r="D4422">
        <v>708</v>
      </c>
      <c r="E4422">
        <v>742</v>
      </c>
    </row>
    <row r="4423" spans="1:5" x14ac:dyDescent="0.25">
      <c r="A4423" t="s">
        <v>307</v>
      </c>
      <c r="B4423" t="s">
        <v>123</v>
      </c>
      <c r="C4423" t="s">
        <v>16</v>
      </c>
      <c r="D4423">
        <v>573</v>
      </c>
      <c r="E4423">
        <v>590</v>
      </c>
    </row>
    <row r="4424" spans="1:5" x14ac:dyDescent="0.25">
      <c r="A4424" t="s">
        <v>307</v>
      </c>
      <c r="B4424" t="s">
        <v>123</v>
      </c>
      <c r="C4424" t="s">
        <v>17</v>
      </c>
      <c r="D4424">
        <v>430</v>
      </c>
      <c r="E4424">
        <v>446</v>
      </c>
    </row>
    <row r="4425" spans="1:5" x14ac:dyDescent="0.25">
      <c r="A4425" t="s">
        <v>307</v>
      </c>
      <c r="B4425" t="s">
        <v>123</v>
      </c>
      <c r="C4425" t="s">
        <v>18</v>
      </c>
      <c r="D4425">
        <v>300</v>
      </c>
      <c r="E4425">
        <v>315</v>
      </c>
    </row>
    <row r="4426" spans="1:5" x14ac:dyDescent="0.25">
      <c r="A4426" t="s">
        <v>307</v>
      </c>
      <c r="B4426" t="s">
        <v>123</v>
      </c>
      <c r="C4426" t="s">
        <v>19</v>
      </c>
      <c r="D4426">
        <v>193</v>
      </c>
      <c r="E4426">
        <v>210</v>
      </c>
    </row>
    <row r="4427" spans="1:5" x14ac:dyDescent="0.25">
      <c r="A4427" t="s">
        <v>307</v>
      </c>
      <c r="B4427" t="s">
        <v>123</v>
      </c>
      <c r="C4427" t="s">
        <v>20</v>
      </c>
      <c r="D4427">
        <v>118</v>
      </c>
      <c r="E4427">
        <v>133</v>
      </c>
    </row>
    <row r="4428" spans="1:5" x14ac:dyDescent="0.25">
      <c r="A4428" t="s">
        <v>307</v>
      </c>
      <c r="B4428" t="s">
        <v>123</v>
      </c>
      <c r="C4428" t="s">
        <v>21</v>
      </c>
      <c r="D4428">
        <v>104</v>
      </c>
      <c r="E4428">
        <v>119</v>
      </c>
    </row>
    <row r="4429" spans="1:5" x14ac:dyDescent="0.25">
      <c r="A4429" t="s">
        <v>307</v>
      </c>
      <c r="B4429" t="s">
        <v>124</v>
      </c>
      <c r="C4429" t="s">
        <v>300</v>
      </c>
      <c r="D4429">
        <v>696</v>
      </c>
      <c r="E4429">
        <v>662</v>
      </c>
    </row>
    <row r="4430" spans="1:5" x14ac:dyDescent="0.25">
      <c r="A4430" t="s">
        <v>307</v>
      </c>
      <c r="B4430" t="s">
        <v>124</v>
      </c>
      <c r="C4430" t="s">
        <v>4</v>
      </c>
      <c r="D4430">
        <v>2750</v>
      </c>
      <c r="E4430">
        <v>2610</v>
      </c>
    </row>
    <row r="4431" spans="1:5" x14ac:dyDescent="0.25">
      <c r="A4431" t="s">
        <v>307</v>
      </c>
      <c r="B4431" t="s">
        <v>124</v>
      </c>
      <c r="C4431" t="s">
        <v>5</v>
      </c>
      <c r="D4431">
        <v>3394</v>
      </c>
      <c r="E4431">
        <v>3265</v>
      </c>
    </row>
    <row r="4432" spans="1:5" x14ac:dyDescent="0.25">
      <c r="A4432" t="s">
        <v>307</v>
      </c>
      <c r="B4432" t="s">
        <v>124</v>
      </c>
      <c r="C4432" t="s">
        <v>6</v>
      </c>
      <c r="D4432">
        <v>3271</v>
      </c>
      <c r="E4432">
        <v>3169</v>
      </c>
    </row>
    <row r="4433" spans="1:5" x14ac:dyDescent="0.25">
      <c r="A4433" t="s">
        <v>307</v>
      </c>
      <c r="B4433" t="s">
        <v>124</v>
      </c>
      <c r="C4433" t="s">
        <v>7</v>
      </c>
      <c r="D4433">
        <v>3096</v>
      </c>
      <c r="E4433">
        <v>3012</v>
      </c>
    </row>
    <row r="4434" spans="1:5" x14ac:dyDescent="0.25">
      <c r="A4434" t="s">
        <v>307</v>
      </c>
      <c r="B4434" t="s">
        <v>124</v>
      </c>
      <c r="C4434" t="s">
        <v>8</v>
      </c>
      <c r="D4434">
        <v>2750</v>
      </c>
      <c r="E4434">
        <v>2755</v>
      </c>
    </row>
    <row r="4435" spans="1:5" x14ac:dyDescent="0.25">
      <c r="A4435" t="s">
        <v>307</v>
      </c>
      <c r="B4435" t="s">
        <v>124</v>
      </c>
      <c r="C4435" t="s">
        <v>9</v>
      </c>
      <c r="D4435">
        <v>2497</v>
      </c>
      <c r="E4435">
        <v>2550</v>
      </c>
    </row>
    <row r="4436" spans="1:5" x14ac:dyDescent="0.25">
      <c r="A4436" t="s">
        <v>307</v>
      </c>
      <c r="B4436" t="s">
        <v>124</v>
      </c>
      <c r="C4436" t="s">
        <v>10</v>
      </c>
      <c r="D4436">
        <v>2258</v>
      </c>
      <c r="E4436">
        <v>2383</v>
      </c>
    </row>
    <row r="4437" spans="1:5" x14ac:dyDescent="0.25">
      <c r="A4437" t="s">
        <v>307</v>
      </c>
      <c r="B4437" t="s">
        <v>124</v>
      </c>
      <c r="C4437" t="s">
        <v>11</v>
      </c>
      <c r="D4437">
        <v>1931</v>
      </c>
      <c r="E4437">
        <v>2112</v>
      </c>
    </row>
    <row r="4438" spans="1:5" x14ac:dyDescent="0.25">
      <c r="A4438" t="s">
        <v>307</v>
      </c>
      <c r="B4438" t="s">
        <v>124</v>
      </c>
      <c r="C4438" t="s">
        <v>12</v>
      </c>
      <c r="D4438">
        <v>1621</v>
      </c>
      <c r="E4438">
        <v>1819</v>
      </c>
    </row>
    <row r="4439" spans="1:5" x14ac:dyDescent="0.25">
      <c r="A4439" t="s">
        <v>307</v>
      </c>
      <c r="B4439" t="s">
        <v>124</v>
      </c>
      <c r="C4439" t="s">
        <v>13</v>
      </c>
      <c r="D4439">
        <v>1401</v>
      </c>
      <c r="E4439">
        <v>1550</v>
      </c>
    </row>
    <row r="4440" spans="1:5" x14ac:dyDescent="0.25">
      <c r="A4440" t="s">
        <v>307</v>
      </c>
      <c r="B4440" t="s">
        <v>124</v>
      </c>
      <c r="C4440" t="s">
        <v>14</v>
      </c>
      <c r="D4440">
        <v>1230</v>
      </c>
      <c r="E4440">
        <v>1313</v>
      </c>
    </row>
    <row r="4441" spans="1:5" x14ac:dyDescent="0.25">
      <c r="A4441" t="s">
        <v>307</v>
      </c>
      <c r="B4441" t="s">
        <v>124</v>
      </c>
      <c r="C4441" t="s">
        <v>15</v>
      </c>
      <c r="D4441">
        <v>1026</v>
      </c>
      <c r="E4441">
        <v>1076</v>
      </c>
    </row>
    <row r="4442" spans="1:5" x14ac:dyDescent="0.25">
      <c r="A4442" t="s">
        <v>307</v>
      </c>
      <c r="B4442" t="s">
        <v>124</v>
      </c>
      <c r="C4442" t="s">
        <v>16</v>
      </c>
      <c r="D4442">
        <v>831</v>
      </c>
      <c r="E4442">
        <v>855</v>
      </c>
    </row>
    <row r="4443" spans="1:5" x14ac:dyDescent="0.25">
      <c r="A4443" t="s">
        <v>307</v>
      </c>
      <c r="B4443" t="s">
        <v>124</v>
      </c>
      <c r="C4443" t="s">
        <v>17</v>
      </c>
      <c r="D4443">
        <v>623</v>
      </c>
      <c r="E4443">
        <v>646</v>
      </c>
    </row>
    <row r="4444" spans="1:5" x14ac:dyDescent="0.25">
      <c r="A4444" t="s">
        <v>307</v>
      </c>
      <c r="B4444" t="s">
        <v>124</v>
      </c>
      <c r="C4444" t="s">
        <v>18</v>
      </c>
      <c r="D4444">
        <v>435</v>
      </c>
      <c r="E4444">
        <v>457</v>
      </c>
    </row>
    <row r="4445" spans="1:5" x14ac:dyDescent="0.25">
      <c r="A4445" t="s">
        <v>307</v>
      </c>
      <c r="B4445" t="s">
        <v>124</v>
      </c>
      <c r="C4445" t="s">
        <v>19</v>
      </c>
      <c r="D4445">
        <v>281</v>
      </c>
      <c r="E4445">
        <v>305</v>
      </c>
    </row>
    <row r="4446" spans="1:5" x14ac:dyDescent="0.25">
      <c r="A4446" t="s">
        <v>307</v>
      </c>
      <c r="B4446" t="s">
        <v>124</v>
      </c>
      <c r="C4446" t="s">
        <v>20</v>
      </c>
      <c r="D4446">
        <v>171</v>
      </c>
      <c r="E4446">
        <v>192</v>
      </c>
    </row>
    <row r="4447" spans="1:5" x14ac:dyDescent="0.25">
      <c r="A4447" t="s">
        <v>307</v>
      </c>
      <c r="B4447" t="s">
        <v>124</v>
      </c>
      <c r="C4447" t="s">
        <v>21</v>
      </c>
      <c r="D4447">
        <v>150</v>
      </c>
      <c r="E4447">
        <v>172</v>
      </c>
    </row>
    <row r="4448" spans="1:5" x14ac:dyDescent="0.25">
      <c r="A4448" t="s">
        <v>307</v>
      </c>
      <c r="B4448" t="s">
        <v>125</v>
      </c>
      <c r="C4448" t="s">
        <v>300</v>
      </c>
      <c r="D4448">
        <v>892</v>
      </c>
      <c r="E4448">
        <v>849</v>
      </c>
    </row>
    <row r="4449" spans="1:5" x14ac:dyDescent="0.25">
      <c r="A4449" t="s">
        <v>307</v>
      </c>
      <c r="B4449" t="s">
        <v>125</v>
      </c>
      <c r="C4449" t="s">
        <v>4</v>
      </c>
      <c r="D4449">
        <v>3523</v>
      </c>
      <c r="E4449">
        <v>3344</v>
      </c>
    </row>
    <row r="4450" spans="1:5" x14ac:dyDescent="0.25">
      <c r="A4450" t="s">
        <v>307</v>
      </c>
      <c r="B4450" t="s">
        <v>125</v>
      </c>
      <c r="C4450" t="s">
        <v>5</v>
      </c>
      <c r="D4450">
        <v>4348</v>
      </c>
      <c r="E4450">
        <v>4183</v>
      </c>
    </row>
    <row r="4451" spans="1:5" x14ac:dyDescent="0.25">
      <c r="A4451" t="s">
        <v>307</v>
      </c>
      <c r="B4451" t="s">
        <v>125</v>
      </c>
      <c r="C4451" t="s">
        <v>6</v>
      </c>
      <c r="D4451">
        <v>4191</v>
      </c>
      <c r="E4451">
        <v>4060</v>
      </c>
    </row>
    <row r="4452" spans="1:5" x14ac:dyDescent="0.25">
      <c r="A4452" t="s">
        <v>307</v>
      </c>
      <c r="B4452" t="s">
        <v>125</v>
      </c>
      <c r="C4452" t="s">
        <v>7</v>
      </c>
      <c r="D4452">
        <v>3967</v>
      </c>
      <c r="E4452">
        <v>3859</v>
      </c>
    </row>
    <row r="4453" spans="1:5" x14ac:dyDescent="0.25">
      <c r="A4453" t="s">
        <v>307</v>
      </c>
      <c r="B4453" t="s">
        <v>125</v>
      </c>
      <c r="C4453" t="s">
        <v>8</v>
      </c>
      <c r="D4453">
        <v>3523</v>
      </c>
      <c r="E4453">
        <v>3530</v>
      </c>
    </row>
    <row r="4454" spans="1:5" x14ac:dyDescent="0.25">
      <c r="A4454" t="s">
        <v>307</v>
      </c>
      <c r="B4454" t="s">
        <v>125</v>
      </c>
      <c r="C4454" t="s">
        <v>9</v>
      </c>
      <c r="D4454">
        <v>3200</v>
      </c>
      <c r="E4454">
        <v>3267</v>
      </c>
    </row>
    <row r="4455" spans="1:5" x14ac:dyDescent="0.25">
      <c r="A4455" t="s">
        <v>307</v>
      </c>
      <c r="B4455" t="s">
        <v>125</v>
      </c>
      <c r="C4455" t="s">
        <v>10</v>
      </c>
      <c r="D4455">
        <v>2892</v>
      </c>
      <c r="E4455">
        <v>3048</v>
      </c>
    </row>
    <row r="4456" spans="1:5" x14ac:dyDescent="0.25">
      <c r="A4456" t="s">
        <v>307</v>
      </c>
      <c r="B4456" t="s">
        <v>125</v>
      </c>
      <c r="C4456" t="s">
        <v>11</v>
      </c>
      <c r="D4456">
        <v>2474</v>
      </c>
      <c r="E4456">
        <v>2706</v>
      </c>
    </row>
    <row r="4457" spans="1:5" x14ac:dyDescent="0.25">
      <c r="A4457" t="s">
        <v>307</v>
      </c>
      <c r="B4457" t="s">
        <v>125</v>
      </c>
      <c r="C4457" t="s">
        <v>12</v>
      </c>
      <c r="D4457">
        <v>2077</v>
      </c>
      <c r="E4457">
        <v>2331</v>
      </c>
    </row>
    <row r="4458" spans="1:5" x14ac:dyDescent="0.25">
      <c r="A4458" t="s">
        <v>307</v>
      </c>
      <c r="B4458" t="s">
        <v>125</v>
      </c>
      <c r="C4458" t="s">
        <v>13</v>
      </c>
      <c r="D4458">
        <v>1795</v>
      </c>
      <c r="E4458">
        <v>1986</v>
      </c>
    </row>
    <row r="4459" spans="1:5" x14ac:dyDescent="0.25">
      <c r="A4459" t="s">
        <v>307</v>
      </c>
      <c r="B4459" t="s">
        <v>125</v>
      </c>
      <c r="C4459" t="s">
        <v>14</v>
      </c>
      <c r="D4459">
        <v>1576</v>
      </c>
      <c r="E4459">
        <v>1682</v>
      </c>
    </row>
    <row r="4460" spans="1:5" x14ac:dyDescent="0.25">
      <c r="A4460" t="s">
        <v>307</v>
      </c>
      <c r="B4460" t="s">
        <v>125</v>
      </c>
      <c r="C4460" t="s">
        <v>15</v>
      </c>
      <c r="D4460">
        <v>1315</v>
      </c>
      <c r="E4460">
        <v>1379</v>
      </c>
    </row>
    <row r="4461" spans="1:5" x14ac:dyDescent="0.25">
      <c r="A4461" t="s">
        <v>307</v>
      </c>
      <c r="B4461" t="s">
        <v>125</v>
      </c>
      <c r="C4461" t="s">
        <v>16</v>
      </c>
      <c r="D4461">
        <v>1064</v>
      </c>
      <c r="E4461">
        <v>1096</v>
      </c>
    </row>
    <row r="4462" spans="1:5" x14ac:dyDescent="0.25">
      <c r="A4462" t="s">
        <v>307</v>
      </c>
      <c r="B4462" t="s">
        <v>125</v>
      </c>
      <c r="C4462" t="s">
        <v>17</v>
      </c>
      <c r="D4462">
        <v>798</v>
      </c>
      <c r="E4462">
        <v>828</v>
      </c>
    </row>
    <row r="4463" spans="1:5" x14ac:dyDescent="0.25">
      <c r="A4463" t="s">
        <v>307</v>
      </c>
      <c r="B4463" t="s">
        <v>125</v>
      </c>
      <c r="C4463" t="s">
        <v>18</v>
      </c>
      <c r="D4463">
        <v>558</v>
      </c>
      <c r="E4463">
        <v>586</v>
      </c>
    </row>
    <row r="4464" spans="1:5" x14ac:dyDescent="0.25">
      <c r="A4464" t="s">
        <v>307</v>
      </c>
      <c r="B4464" t="s">
        <v>125</v>
      </c>
      <c r="C4464" t="s">
        <v>19</v>
      </c>
      <c r="D4464">
        <v>360</v>
      </c>
      <c r="E4464">
        <v>391</v>
      </c>
    </row>
    <row r="4465" spans="1:5" x14ac:dyDescent="0.25">
      <c r="A4465" t="s">
        <v>307</v>
      </c>
      <c r="B4465" t="s">
        <v>125</v>
      </c>
      <c r="C4465" t="s">
        <v>20</v>
      </c>
      <c r="D4465">
        <v>219</v>
      </c>
      <c r="E4465">
        <v>247</v>
      </c>
    </row>
    <row r="4466" spans="1:5" x14ac:dyDescent="0.25">
      <c r="A4466" t="s">
        <v>307</v>
      </c>
      <c r="B4466" t="s">
        <v>125</v>
      </c>
      <c r="C4466" t="s">
        <v>21</v>
      </c>
      <c r="D4466">
        <v>193</v>
      </c>
      <c r="E4466">
        <v>221</v>
      </c>
    </row>
    <row r="4467" spans="1:5" x14ac:dyDescent="0.25">
      <c r="A4467" t="s">
        <v>307</v>
      </c>
      <c r="B4467" t="s">
        <v>126</v>
      </c>
      <c r="C4467" t="s">
        <v>300</v>
      </c>
      <c r="D4467">
        <v>70</v>
      </c>
      <c r="E4467">
        <v>66</v>
      </c>
    </row>
    <row r="4468" spans="1:5" x14ac:dyDescent="0.25">
      <c r="A4468" t="s">
        <v>307</v>
      </c>
      <c r="B4468" t="s">
        <v>126</v>
      </c>
      <c r="C4468" t="s">
        <v>4</v>
      </c>
      <c r="D4468">
        <v>276</v>
      </c>
      <c r="E4468">
        <v>262</v>
      </c>
    </row>
    <row r="4469" spans="1:5" x14ac:dyDescent="0.25">
      <c r="A4469" t="s">
        <v>307</v>
      </c>
      <c r="B4469" t="s">
        <v>126</v>
      </c>
      <c r="C4469" t="s">
        <v>5</v>
      </c>
      <c r="D4469">
        <v>341</v>
      </c>
      <c r="E4469">
        <v>328</v>
      </c>
    </row>
    <row r="4470" spans="1:5" x14ac:dyDescent="0.25">
      <c r="A4470" t="s">
        <v>307</v>
      </c>
      <c r="B4470" t="s">
        <v>126</v>
      </c>
      <c r="C4470" t="s">
        <v>6</v>
      </c>
      <c r="D4470">
        <v>328</v>
      </c>
      <c r="E4470">
        <v>318</v>
      </c>
    </row>
    <row r="4471" spans="1:5" x14ac:dyDescent="0.25">
      <c r="A4471" t="s">
        <v>307</v>
      </c>
      <c r="B4471" t="s">
        <v>126</v>
      </c>
      <c r="C4471" t="s">
        <v>7</v>
      </c>
      <c r="D4471">
        <v>311</v>
      </c>
      <c r="E4471">
        <v>302</v>
      </c>
    </row>
    <row r="4472" spans="1:5" x14ac:dyDescent="0.25">
      <c r="A4472" t="s">
        <v>307</v>
      </c>
      <c r="B4472" t="s">
        <v>126</v>
      </c>
      <c r="C4472" t="s">
        <v>8</v>
      </c>
      <c r="D4472">
        <v>276</v>
      </c>
      <c r="E4472">
        <v>276</v>
      </c>
    </row>
    <row r="4473" spans="1:5" x14ac:dyDescent="0.25">
      <c r="A4473" t="s">
        <v>307</v>
      </c>
      <c r="B4473" t="s">
        <v>126</v>
      </c>
      <c r="C4473" t="s">
        <v>9</v>
      </c>
      <c r="D4473">
        <v>251</v>
      </c>
      <c r="E4473">
        <v>256</v>
      </c>
    </row>
    <row r="4474" spans="1:5" x14ac:dyDescent="0.25">
      <c r="A4474" t="s">
        <v>307</v>
      </c>
      <c r="B4474" t="s">
        <v>126</v>
      </c>
      <c r="C4474" t="s">
        <v>10</v>
      </c>
      <c r="D4474">
        <v>233</v>
      </c>
      <c r="E4474">
        <v>248</v>
      </c>
    </row>
    <row r="4475" spans="1:5" x14ac:dyDescent="0.25">
      <c r="A4475" t="s">
        <v>307</v>
      </c>
      <c r="B4475" t="s">
        <v>126</v>
      </c>
      <c r="C4475" t="s">
        <v>11</v>
      </c>
      <c r="D4475">
        <v>194</v>
      </c>
      <c r="E4475">
        <v>212</v>
      </c>
    </row>
    <row r="4476" spans="1:5" x14ac:dyDescent="0.25">
      <c r="A4476" t="s">
        <v>307</v>
      </c>
      <c r="B4476" t="s">
        <v>126</v>
      </c>
      <c r="C4476" t="s">
        <v>12</v>
      </c>
      <c r="D4476">
        <v>163</v>
      </c>
      <c r="E4476">
        <v>182</v>
      </c>
    </row>
    <row r="4477" spans="1:5" x14ac:dyDescent="0.25">
      <c r="A4477" t="s">
        <v>307</v>
      </c>
      <c r="B4477" t="s">
        <v>126</v>
      </c>
      <c r="C4477" t="s">
        <v>13</v>
      </c>
      <c r="D4477">
        <v>140</v>
      </c>
      <c r="E4477">
        <v>155</v>
      </c>
    </row>
    <row r="4478" spans="1:5" x14ac:dyDescent="0.25">
      <c r="A4478" t="s">
        <v>307</v>
      </c>
      <c r="B4478" t="s">
        <v>126</v>
      </c>
      <c r="C4478" t="s">
        <v>14</v>
      </c>
      <c r="D4478">
        <v>123</v>
      </c>
      <c r="E4478">
        <v>132</v>
      </c>
    </row>
    <row r="4479" spans="1:5" x14ac:dyDescent="0.25">
      <c r="A4479" t="s">
        <v>307</v>
      </c>
      <c r="B4479" t="s">
        <v>126</v>
      </c>
      <c r="C4479" t="s">
        <v>15</v>
      </c>
      <c r="D4479">
        <v>103</v>
      </c>
      <c r="E4479">
        <v>108</v>
      </c>
    </row>
    <row r="4480" spans="1:5" x14ac:dyDescent="0.25">
      <c r="A4480" t="s">
        <v>307</v>
      </c>
      <c r="B4480" t="s">
        <v>126</v>
      </c>
      <c r="C4480" t="s">
        <v>16</v>
      </c>
      <c r="D4480">
        <v>83</v>
      </c>
      <c r="E4480">
        <v>85</v>
      </c>
    </row>
    <row r="4481" spans="1:5" x14ac:dyDescent="0.25">
      <c r="A4481" t="s">
        <v>307</v>
      </c>
      <c r="B4481" t="s">
        <v>126</v>
      </c>
      <c r="C4481" t="s">
        <v>17</v>
      </c>
      <c r="D4481">
        <v>62</v>
      </c>
      <c r="E4481">
        <v>64</v>
      </c>
    </row>
    <row r="4482" spans="1:5" x14ac:dyDescent="0.25">
      <c r="A4482" t="s">
        <v>307</v>
      </c>
      <c r="B4482" t="s">
        <v>126</v>
      </c>
      <c r="C4482" t="s">
        <v>18</v>
      </c>
      <c r="D4482">
        <v>43</v>
      </c>
      <c r="E4482">
        <v>46</v>
      </c>
    </row>
    <row r="4483" spans="1:5" x14ac:dyDescent="0.25">
      <c r="A4483" t="s">
        <v>307</v>
      </c>
      <c r="B4483" t="s">
        <v>126</v>
      </c>
      <c r="C4483" t="s">
        <v>19</v>
      </c>
      <c r="D4483">
        <v>28</v>
      </c>
      <c r="E4483">
        <v>30</v>
      </c>
    </row>
    <row r="4484" spans="1:5" x14ac:dyDescent="0.25">
      <c r="A4484" t="s">
        <v>307</v>
      </c>
      <c r="B4484" t="s">
        <v>126</v>
      </c>
      <c r="C4484" t="s">
        <v>20</v>
      </c>
      <c r="D4484">
        <v>17</v>
      </c>
      <c r="E4484">
        <v>19</v>
      </c>
    </row>
    <row r="4485" spans="1:5" x14ac:dyDescent="0.25">
      <c r="A4485" t="s">
        <v>307</v>
      </c>
      <c r="B4485" t="s">
        <v>126</v>
      </c>
      <c r="C4485" t="s">
        <v>21</v>
      </c>
      <c r="D4485">
        <v>15</v>
      </c>
      <c r="E4485">
        <v>17</v>
      </c>
    </row>
    <row r="4486" spans="1:5" x14ac:dyDescent="0.25">
      <c r="A4486" t="s">
        <v>307</v>
      </c>
      <c r="B4486" t="s">
        <v>127</v>
      </c>
      <c r="C4486" t="s">
        <v>300</v>
      </c>
      <c r="D4486">
        <v>369</v>
      </c>
      <c r="E4486">
        <v>351</v>
      </c>
    </row>
    <row r="4487" spans="1:5" x14ac:dyDescent="0.25">
      <c r="A4487" t="s">
        <v>307</v>
      </c>
      <c r="B4487" t="s">
        <v>127</v>
      </c>
      <c r="C4487" t="s">
        <v>4</v>
      </c>
      <c r="D4487">
        <v>1457</v>
      </c>
      <c r="E4487">
        <v>1383</v>
      </c>
    </row>
    <row r="4488" spans="1:5" x14ac:dyDescent="0.25">
      <c r="A4488" t="s">
        <v>307</v>
      </c>
      <c r="B4488" t="s">
        <v>127</v>
      </c>
      <c r="C4488" t="s">
        <v>5</v>
      </c>
      <c r="D4488">
        <v>1799</v>
      </c>
      <c r="E4488">
        <v>1730</v>
      </c>
    </row>
    <row r="4489" spans="1:5" x14ac:dyDescent="0.25">
      <c r="A4489" t="s">
        <v>307</v>
      </c>
      <c r="B4489" t="s">
        <v>127</v>
      </c>
      <c r="C4489" t="s">
        <v>6</v>
      </c>
      <c r="D4489">
        <v>1734</v>
      </c>
      <c r="E4489">
        <v>1679</v>
      </c>
    </row>
    <row r="4490" spans="1:5" x14ac:dyDescent="0.25">
      <c r="A4490" t="s">
        <v>307</v>
      </c>
      <c r="B4490" t="s">
        <v>127</v>
      </c>
      <c r="C4490" t="s">
        <v>7</v>
      </c>
      <c r="D4490">
        <v>1641</v>
      </c>
      <c r="E4490">
        <v>1596</v>
      </c>
    </row>
    <row r="4491" spans="1:5" x14ac:dyDescent="0.25">
      <c r="A4491" t="s">
        <v>307</v>
      </c>
      <c r="B4491" t="s">
        <v>127</v>
      </c>
      <c r="C4491" t="s">
        <v>8</v>
      </c>
      <c r="D4491">
        <v>1457</v>
      </c>
      <c r="E4491">
        <v>1460</v>
      </c>
    </row>
    <row r="4492" spans="1:5" x14ac:dyDescent="0.25">
      <c r="A4492" t="s">
        <v>307</v>
      </c>
      <c r="B4492" t="s">
        <v>127</v>
      </c>
      <c r="C4492" t="s">
        <v>9</v>
      </c>
      <c r="D4492">
        <v>1323</v>
      </c>
      <c r="E4492">
        <v>1351</v>
      </c>
    </row>
    <row r="4493" spans="1:5" x14ac:dyDescent="0.25">
      <c r="A4493" t="s">
        <v>307</v>
      </c>
      <c r="B4493" t="s">
        <v>127</v>
      </c>
      <c r="C4493" t="s">
        <v>10</v>
      </c>
      <c r="D4493">
        <v>1202</v>
      </c>
      <c r="E4493">
        <v>1270</v>
      </c>
    </row>
    <row r="4494" spans="1:5" x14ac:dyDescent="0.25">
      <c r="A4494" t="s">
        <v>307</v>
      </c>
      <c r="B4494" t="s">
        <v>127</v>
      </c>
      <c r="C4494" t="s">
        <v>11</v>
      </c>
      <c r="D4494">
        <v>1023</v>
      </c>
      <c r="E4494">
        <v>1119</v>
      </c>
    </row>
    <row r="4495" spans="1:5" x14ac:dyDescent="0.25">
      <c r="A4495" t="s">
        <v>307</v>
      </c>
      <c r="B4495" t="s">
        <v>127</v>
      </c>
      <c r="C4495" t="s">
        <v>12</v>
      </c>
      <c r="D4495">
        <v>859</v>
      </c>
      <c r="E4495">
        <v>964</v>
      </c>
    </row>
    <row r="4496" spans="1:5" x14ac:dyDescent="0.25">
      <c r="A4496" t="s">
        <v>307</v>
      </c>
      <c r="B4496" t="s">
        <v>127</v>
      </c>
      <c r="C4496" t="s">
        <v>13</v>
      </c>
      <c r="D4496">
        <v>742</v>
      </c>
      <c r="E4496">
        <v>821</v>
      </c>
    </row>
    <row r="4497" spans="1:5" x14ac:dyDescent="0.25">
      <c r="A4497" t="s">
        <v>307</v>
      </c>
      <c r="B4497" t="s">
        <v>127</v>
      </c>
      <c r="C4497" t="s">
        <v>14</v>
      </c>
      <c r="D4497">
        <v>652</v>
      </c>
      <c r="E4497">
        <v>696</v>
      </c>
    </row>
    <row r="4498" spans="1:5" x14ac:dyDescent="0.25">
      <c r="A4498" t="s">
        <v>307</v>
      </c>
      <c r="B4498" t="s">
        <v>127</v>
      </c>
      <c r="C4498" t="s">
        <v>15</v>
      </c>
      <c r="D4498">
        <v>544</v>
      </c>
      <c r="E4498">
        <v>570</v>
      </c>
    </row>
    <row r="4499" spans="1:5" x14ac:dyDescent="0.25">
      <c r="A4499" t="s">
        <v>307</v>
      </c>
      <c r="B4499" t="s">
        <v>127</v>
      </c>
      <c r="C4499" t="s">
        <v>16</v>
      </c>
      <c r="D4499">
        <v>440</v>
      </c>
      <c r="E4499">
        <v>453</v>
      </c>
    </row>
    <row r="4500" spans="1:5" x14ac:dyDescent="0.25">
      <c r="A4500" t="s">
        <v>307</v>
      </c>
      <c r="B4500" t="s">
        <v>127</v>
      </c>
      <c r="C4500" t="s">
        <v>17</v>
      </c>
      <c r="D4500">
        <v>330</v>
      </c>
      <c r="E4500">
        <v>342</v>
      </c>
    </row>
    <row r="4501" spans="1:5" x14ac:dyDescent="0.25">
      <c r="A4501" t="s">
        <v>307</v>
      </c>
      <c r="B4501" t="s">
        <v>127</v>
      </c>
      <c r="C4501" t="s">
        <v>18</v>
      </c>
      <c r="D4501">
        <v>231</v>
      </c>
      <c r="E4501">
        <v>242</v>
      </c>
    </row>
    <row r="4502" spans="1:5" x14ac:dyDescent="0.25">
      <c r="A4502" t="s">
        <v>307</v>
      </c>
      <c r="B4502" t="s">
        <v>127</v>
      </c>
      <c r="C4502" t="s">
        <v>19</v>
      </c>
      <c r="D4502">
        <v>149</v>
      </c>
      <c r="E4502">
        <v>161</v>
      </c>
    </row>
    <row r="4503" spans="1:5" x14ac:dyDescent="0.25">
      <c r="A4503" t="s">
        <v>307</v>
      </c>
      <c r="B4503" t="s">
        <v>127</v>
      </c>
      <c r="C4503" t="s">
        <v>20</v>
      </c>
      <c r="D4503">
        <v>90</v>
      </c>
      <c r="E4503">
        <v>102</v>
      </c>
    </row>
    <row r="4504" spans="1:5" x14ac:dyDescent="0.25">
      <c r="A4504" t="s">
        <v>307</v>
      </c>
      <c r="B4504" t="s">
        <v>127</v>
      </c>
      <c r="C4504" t="s">
        <v>21</v>
      </c>
      <c r="D4504">
        <v>79</v>
      </c>
      <c r="E4504">
        <v>91</v>
      </c>
    </row>
    <row r="4505" spans="1:5" x14ac:dyDescent="0.25">
      <c r="A4505" t="s">
        <v>307</v>
      </c>
      <c r="B4505" t="s">
        <v>128</v>
      </c>
      <c r="C4505" t="s">
        <v>300</v>
      </c>
      <c r="D4505">
        <v>398</v>
      </c>
      <c r="E4505">
        <v>378</v>
      </c>
    </row>
    <row r="4506" spans="1:5" x14ac:dyDescent="0.25">
      <c r="A4506" t="s">
        <v>307</v>
      </c>
      <c r="B4506" t="s">
        <v>128</v>
      </c>
      <c r="C4506" t="s">
        <v>4</v>
      </c>
      <c r="D4506">
        <v>1572</v>
      </c>
      <c r="E4506">
        <v>1492</v>
      </c>
    </row>
    <row r="4507" spans="1:5" x14ac:dyDescent="0.25">
      <c r="A4507" t="s">
        <v>307</v>
      </c>
      <c r="B4507" t="s">
        <v>128</v>
      </c>
      <c r="C4507" t="s">
        <v>5</v>
      </c>
      <c r="D4507">
        <v>1940</v>
      </c>
      <c r="E4507">
        <v>1867</v>
      </c>
    </row>
    <row r="4508" spans="1:5" x14ac:dyDescent="0.25">
      <c r="A4508" t="s">
        <v>307</v>
      </c>
      <c r="B4508" t="s">
        <v>128</v>
      </c>
      <c r="C4508" t="s">
        <v>6</v>
      </c>
      <c r="D4508">
        <v>1870</v>
      </c>
      <c r="E4508">
        <v>1812</v>
      </c>
    </row>
    <row r="4509" spans="1:5" x14ac:dyDescent="0.25">
      <c r="A4509" t="s">
        <v>307</v>
      </c>
      <c r="B4509" t="s">
        <v>128</v>
      </c>
      <c r="C4509" t="s">
        <v>7</v>
      </c>
      <c r="D4509">
        <v>1770</v>
      </c>
      <c r="E4509">
        <v>1722</v>
      </c>
    </row>
    <row r="4510" spans="1:5" x14ac:dyDescent="0.25">
      <c r="A4510" t="s">
        <v>307</v>
      </c>
      <c r="B4510" t="s">
        <v>128</v>
      </c>
      <c r="C4510" t="s">
        <v>8</v>
      </c>
      <c r="D4510">
        <v>1572</v>
      </c>
      <c r="E4510">
        <v>1575</v>
      </c>
    </row>
    <row r="4511" spans="1:5" x14ac:dyDescent="0.25">
      <c r="A4511" t="s">
        <v>307</v>
      </c>
      <c r="B4511" t="s">
        <v>128</v>
      </c>
      <c r="C4511" t="s">
        <v>9</v>
      </c>
      <c r="D4511">
        <v>1428</v>
      </c>
      <c r="E4511">
        <v>1458</v>
      </c>
    </row>
    <row r="4512" spans="1:5" x14ac:dyDescent="0.25">
      <c r="A4512" t="s">
        <v>307</v>
      </c>
      <c r="B4512" t="s">
        <v>128</v>
      </c>
      <c r="C4512" t="s">
        <v>10</v>
      </c>
      <c r="D4512">
        <v>1295</v>
      </c>
      <c r="E4512">
        <v>1366</v>
      </c>
    </row>
    <row r="4513" spans="1:5" x14ac:dyDescent="0.25">
      <c r="A4513" t="s">
        <v>307</v>
      </c>
      <c r="B4513" t="s">
        <v>128</v>
      </c>
      <c r="C4513" t="s">
        <v>11</v>
      </c>
      <c r="D4513">
        <v>1104</v>
      </c>
      <c r="E4513">
        <v>1208</v>
      </c>
    </row>
    <row r="4514" spans="1:5" x14ac:dyDescent="0.25">
      <c r="A4514" t="s">
        <v>307</v>
      </c>
      <c r="B4514" t="s">
        <v>128</v>
      </c>
      <c r="C4514" t="s">
        <v>12</v>
      </c>
      <c r="D4514">
        <v>927</v>
      </c>
      <c r="E4514">
        <v>1040</v>
      </c>
    </row>
    <row r="4515" spans="1:5" x14ac:dyDescent="0.25">
      <c r="A4515" t="s">
        <v>307</v>
      </c>
      <c r="B4515" t="s">
        <v>128</v>
      </c>
      <c r="C4515" t="s">
        <v>13</v>
      </c>
      <c r="D4515">
        <v>801</v>
      </c>
      <c r="E4515">
        <v>886</v>
      </c>
    </row>
    <row r="4516" spans="1:5" x14ac:dyDescent="0.25">
      <c r="A4516" t="s">
        <v>307</v>
      </c>
      <c r="B4516" t="s">
        <v>128</v>
      </c>
      <c r="C4516" t="s">
        <v>14</v>
      </c>
      <c r="D4516">
        <v>703</v>
      </c>
      <c r="E4516">
        <v>751</v>
      </c>
    </row>
    <row r="4517" spans="1:5" x14ac:dyDescent="0.25">
      <c r="A4517" t="s">
        <v>307</v>
      </c>
      <c r="B4517" t="s">
        <v>128</v>
      </c>
      <c r="C4517" t="s">
        <v>15</v>
      </c>
      <c r="D4517">
        <v>587</v>
      </c>
      <c r="E4517">
        <v>615</v>
      </c>
    </row>
    <row r="4518" spans="1:5" x14ac:dyDescent="0.25">
      <c r="A4518" t="s">
        <v>307</v>
      </c>
      <c r="B4518" t="s">
        <v>128</v>
      </c>
      <c r="C4518" t="s">
        <v>16</v>
      </c>
      <c r="D4518">
        <v>475</v>
      </c>
      <c r="E4518">
        <v>489</v>
      </c>
    </row>
    <row r="4519" spans="1:5" x14ac:dyDescent="0.25">
      <c r="A4519" t="s">
        <v>307</v>
      </c>
      <c r="B4519" t="s">
        <v>128</v>
      </c>
      <c r="C4519" t="s">
        <v>17</v>
      </c>
      <c r="D4519">
        <v>356</v>
      </c>
      <c r="E4519">
        <v>369</v>
      </c>
    </row>
    <row r="4520" spans="1:5" x14ac:dyDescent="0.25">
      <c r="A4520" t="s">
        <v>307</v>
      </c>
      <c r="B4520" t="s">
        <v>128</v>
      </c>
      <c r="C4520" t="s">
        <v>18</v>
      </c>
      <c r="D4520">
        <v>249</v>
      </c>
      <c r="E4520">
        <v>261</v>
      </c>
    </row>
    <row r="4521" spans="1:5" x14ac:dyDescent="0.25">
      <c r="A4521" t="s">
        <v>307</v>
      </c>
      <c r="B4521" t="s">
        <v>128</v>
      </c>
      <c r="C4521" t="s">
        <v>19</v>
      </c>
      <c r="D4521">
        <v>160</v>
      </c>
      <c r="E4521">
        <v>174</v>
      </c>
    </row>
    <row r="4522" spans="1:5" x14ac:dyDescent="0.25">
      <c r="A4522" t="s">
        <v>307</v>
      </c>
      <c r="B4522" t="s">
        <v>128</v>
      </c>
      <c r="C4522" t="s">
        <v>20</v>
      </c>
      <c r="D4522">
        <v>97</v>
      </c>
      <c r="E4522">
        <v>110</v>
      </c>
    </row>
    <row r="4523" spans="1:5" x14ac:dyDescent="0.25">
      <c r="A4523" t="s">
        <v>307</v>
      </c>
      <c r="B4523" t="s">
        <v>128</v>
      </c>
      <c r="C4523" t="s">
        <v>21</v>
      </c>
      <c r="D4523">
        <v>86</v>
      </c>
      <c r="E4523">
        <v>98</v>
      </c>
    </row>
    <row r="4524" spans="1:5" x14ac:dyDescent="0.25">
      <c r="A4524" t="s">
        <v>307</v>
      </c>
      <c r="B4524" t="s">
        <v>129</v>
      </c>
      <c r="C4524" t="s">
        <v>300</v>
      </c>
      <c r="D4524">
        <v>5846</v>
      </c>
      <c r="E4524">
        <v>5561</v>
      </c>
    </row>
    <row r="4525" spans="1:5" x14ac:dyDescent="0.25">
      <c r="A4525" t="s">
        <v>307</v>
      </c>
      <c r="B4525" t="s">
        <v>129</v>
      </c>
      <c r="C4525" t="s">
        <v>4</v>
      </c>
      <c r="D4525">
        <v>23080</v>
      </c>
      <c r="E4525">
        <v>21908</v>
      </c>
    </row>
    <row r="4526" spans="1:5" x14ac:dyDescent="0.25">
      <c r="A4526" t="s">
        <v>307</v>
      </c>
      <c r="B4526" t="s">
        <v>129</v>
      </c>
      <c r="C4526" t="s">
        <v>5</v>
      </c>
      <c r="D4526">
        <v>28482</v>
      </c>
      <c r="E4526">
        <v>27402</v>
      </c>
    </row>
    <row r="4527" spans="1:5" x14ac:dyDescent="0.25">
      <c r="A4527" t="s">
        <v>307</v>
      </c>
      <c r="B4527" t="s">
        <v>129</v>
      </c>
      <c r="C4527" t="s">
        <v>6</v>
      </c>
      <c r="D4527">
        <v>27456</v>
      </c>
      <c r="E4527">
        <v>26593</v>
      </c>
    </row>
    <row r="4528" spans="1:5" x14ac:dyDescent="0.25">
      <c r="A4528" t="s">
        <v>307</v>
      </c>
      <c r="B4528" t="s">
        <v>129</v>
      </c>
      <c r="C4528" t="s">
        <v>7</v>
      </c>
      <c r="D4528">
        <v>25986</v>
      </c>
      <c r="E4528">
        <v>25279</v>
      </c>
    </row>
    <row r="4529" spans="1:5" x14ac:dyDescent="0.25">
      <c r="A4529" t="s">
        <v>307</v>
      </c>
      <c r="B4529" t="s">
        <v>129</v>
      </c>
      <c r="C4529" t="s">
        <v>8</v>
      </c>
      <c r="D4529">
        <v>23080</v>
      </c>
      <c r="E4529">
        <v>23121</v>
      </c>
    </row>
    <row r="4530" spans="1:5" x14ac:dyDescent="0.25">
      <c r="A4530" t="s">
        <v>307</v>
      </c>
      <c r="B4530" t="s">
        <v>129</v>
      </c>
      <c r="C4530" t="s">
        <v>9</v>
      </c>
      <c r="D4530">
        <v>20960</v>
      </c>
      <c r="E4530">
        <v>21402</v>
      </c>
    </row>
    <row r="4531" spans="1:5" x14ac:dyDescent="0.25">
      <c r="A4531" t="s">
        <v>307</v>
      </c>
      <c r="B4531" t="s">
        <v>129</v>
      </c>
      <c r="C4531" t="s">
        <v>10</v>
      </c>
      <c r="D4531">
        <v>18882</v>
      </c>
      <c r="E4531">
        <v>19929</v>
      </c>
    </row>
    <row r="4532" spans="1:5" x14ac:dyDescent="0.25">
      <c r="A4532" t="s">
        <v>307</v>
      </c>
      <c r="B4532" t="s">
        <v>129</v>
      </c>
      <c r="C4532" t="s">
        <v>11</v>
      </c>
      <c r="D4532">
        <v>16207</v>
      </c>
      <c r="E4532">
        <v>17729</v>
      </c>
    </row>
    <row r="4533" spans="1:5" x14ac:dyDescent="0.25">
      <c r="A4533" t="s">
        <v>307</v>
      </c>
      <c r="B4533" t="s">
        <v>129</v>
      </c>
      <c r="C4533" t="s">
        <v>12</v>
      </c>
      <c r="D4533">
        <v>13608</v>
      </c>
      <c r="E4533">
        <v>15268</v>
      </c>
    </row>
    <row r="4534" spans="1:5" x14ac:dyDescent="0.25">
      <c r="A4534" t="s">
        <v>307</v>
      </c>
      <c r="B4534" t="s">
        <v>129</v>
      </c>
      <c r="C4534" t="s">
        <v>13</v>
      </c>
      <c r="D4534">
        <v>11762</v>
      </c>
      <c r="E4534">
        <v>13010</v>
      </c>
    </row>
    <row r="4535" spans="1:5" x14ac:dyDescent="0.25">
      <c r="A4535" t="s">
        <v>307</v>
      </c>
      <c r="B4535" t="s">
        <v>129</v>
      </c>
      <c r="C4535" t="s">
        <v>14</v>
      </c>
      <c r="D4535">
        <v>10326</v>
      </c>
      <c r="E4535">
        <v>11021</v>
      </c>
    </row>
    <row r="4536" spans="1:5" x14ac:dyDescent="0.25">
      <c r="A4536" t="s">
        <v>307</v>
      </c>
      <c r="B4536" t="s">
        <v>129</v>
      </c>
      <c r="C4536" t="s">
        <v>15</v>
      </c>
      <c r="D4536">
        <v>8616</v>
      </c>
      <c r="E4536">
        <v>9033</v>
      </c>
    </row>
    <row r="4537" spans="1:5" x14ac:dyDescent="0.25">
      <c r="A4537" t="s">
        <v>307</v>
      </c>
      <c r="B4537" t="s">
        <v>129</v>
      </c>
      <c r="C4537" t="s">
        <v>16</v>
      </c>
      <c r="D4537">
        <v>6975</v>
      </c>
      <c r="E4537">
        <v>7179</v>
      </c>
    </row>
    <row r="4538" spans="1:5" x14ac:dyDescent="0.25">
      <c r="A4538" t="s">
        <v>307</v>
      </c>
      <c r="B4538" t="s">
        <v>129</v>
      </c>
      <c r="C4538" t="s">
        <v>17</v>
      </c>
      <c r="D4538">
        <v>5231</v>
      </c>
      <c r="E4538">
        <v>5426</v>
      </c>
    </row>
    <row r="4539" spans="1:5" x14ac:dyDescent="0.25">
      <c r="A4539" t="s">
        <v>307</v>
      </c>
      <c r="B4539" t="s">
        <v>129</v>
      </c>
      <c r="C4539" t="s">
        <v>18</v>
      </c>
      <c r="D4539">
        <v>3658</v>
      </c>
      <c r="E4539">
        <v>3842</v>
      </c>
    </row>
    <row r="4540" spans="1:5" x14ac:dyDescent="0.25">
      <c r="A4540" t="s">
        <v>307</v>
      </c>
      <c r="B4540" t="s">
        <v>129</v>
      </c>
      <c r="C4540" t="s">
        <v>19</v>
      </c>
      <c r="D4540">
        <v>2359</v>
      </c>
      <c r="E4540">
        <v>2561</v>
      </c>
    </row>
    <row r="4541" spans="1:5" x14ac:dyDescent="0.25">
      <c r="A4541" t="s">
        <v>307</v>
      </c>
      <c r="B4541" t="s">
        <v>129</v>
      </c>
      <c r="C4541" t="s">
        <v>20</v>
      </c>
      <c r="D4541">
        <v>1436</v>
      </c>
      <c r="E4541">
        <v>1617</v>
      </c>
    </row>
    <row r="4542" spans="1:5" x14ac:dyDescent="0.25">
      <c r="A4542" t="s">
        <v>307</v>
      </c>
      <c r="B4542" t="s">
        <v>129</v>
      </c>
      <c r="C4542" t="s">
        <v>21</v>
      </c>
      <c r="D4542">
        <v>1265</v>
      </c>
      <c r="E4542">
        <v>1449</v>
      </c>
    </row>
    <row r="4543" spans="1:5" x14ac:dyDescent="0.25">
      <c r="A4543" t="s">
        <v>307</v>
      </c>
      <c r="B4543" t="s">
        <v>130</v>
      </c>
      <c r="C4543" t="s">
        <v>300</v>
      </c>
      <c r="D4543">
        <v>294</v>
      </c>
      <c r="E4543">
        <v>279</v>
      </c>
    </row>
    <row r="4544" spans="1:5" x14ac:dyDescent="0.25">
      <c r="A4544" t="s">
        <v>307</v>
      </c>
      <c r="B4544" t="s">
        <v>130</v>
      </c>
      <c r="C4544" t="s">
        <v>4</v>
      </c>
      <c r="D4544">
        <v>1161</v>
      </c>
      <c r="E4544">
        <v>1102</v>
      </c>
    </row>
    <row r="4545" spans="1:5" x14ac:dyDescent="0.25">
      <c r="A4545" t="s">
        <v>307</v>
      </c>
      <c r="B4545" t="s">
        <v>130</v>
      </c>
      <c r="C4545" t="s">
        <v>5</v>
      </c>
      <c r="D4545">
        <v>1433</v>
      </c>
      <c r="E4545">
        <v>1379</v>
      </c>
    </row>
    <row r="4546" spans="1:5" x14ac:dyDescent="0.25">
      <c r="A4546" t="s">
        <v>307</v>
      </c>
      <c r="B4546" t="s">
        <v>130</v>
      </c>
      <c r="C4546" t="s">
        <v>6</v>
      </c>
      <c r="D4546">
        <v>1382</v>
      </c>
      <c r="E4546">
        <v>1338</v>
      </c>
    </row>
    <row r="4547" spans="1:5" x14ac:dyDescent="0.25">
      <c r="A4547" t="s">
        <v>307</v>
      </c>
      <c r="B4547" t="s">
        <v>130</v>
      </c>
      <c r="C4547" t="s">
        <v>7</v>
      </c>
      <c r="D4547">
        <v>1308</v>
      </c>
      <c r="E4547">
        <v>1272</v>
      </c>
    </row>
    <row r="4548" spans="1:5" x14ac:dyDescent="0.25">
      <c r="A4548" t="s">
        <v>307</v>
      </c>
      <c r="B4548" t="s">
        <v>130</v>
      </c>
      <c r="C4548" t="s">
        <v>8</v>
      </c>
      <c r="D4548">
        <v>1161</v>
      </c>
      <c r="E4548">
        <v>1163</v>
      </c>
    </row>
    <row r="4549" spans="1:5" x14ac:dyDescent="0.25">
      <c r="A4549" t="s">
        <v>307</v>
      </c>
      <c r="B4549" t="s">
        <v>130</v>
      </c>
      <c r="C4549" t="s">
        <v>9</v>
      </c>
      <c r="D4549">
        <v>1055</v>
      </c>
      <c r="E4549">
        <v>1077</v>
      </c>
    </row>
    <row r="4550" spans="1:5" x14ac:dyDescent="0.25">
      <c r="A4550" t="s">
        <v>307</v>
      </c>
      <c r="B4550" t="s">
        <v>130</v>
      </c>
      <c r="C4550" t="s">
        <v>10</v>
      </c>
      <c r="D4550">
        <v>958</v>
      </c>
      <c r="E4550">
        <v>1014</v>
      </c>
    </row>
    <row r="4551" spans="1:5" x14ac:dyDescent="0.25">
      <c r="A4551" t="s">
        <v>307</v>
      </c>
      <c r="B4551" t="s">
        <v>130</v>
      </c>
      <c r="C4551" t="s">
        <v>11</v>
      </c>
      <c r="D4551">
        <v>815</v>
      </c>
      <c r="E4551">
        <v>892</v>
      </c>
    </row>
    <row r="4552" spans="1:5" x14ac:dyDescent="0.25">
      <c r="A4552" t="s">
        <v>307</v>
      </c>
      <c r="B4552" t="s">
        <v>130</v>
      </c>
      <c r="C4552" t="s">
        <v>12</v>
      </c>
      <c r="D4552">
        <v>685</v>
      </c>
      <c r="E4552">
        <v>768</v>
      </c>
    </row>
    <row r="4553" spans="1:5" x14ac:dyDescent="0.25">
      <c r="A4553" t="s">
        <v>307</v>
      </c>
      <c r="B4553" t="s">
        <v>130</v>
      </c>
      <c r="C4553" t="s">
        <v>13</v>
      </c>
      <c r="D4553">
        <v>592</v>
      </c>
      <c r="E4553">
        <v>654</v>
      </c>
    </row>
    <row r="4554" spans="1:5" x14ac:dyDescent="0.25">
      <c r="A4554" t="s">
        <v>307</v>
      </c>
      <c r="B4554" t="s">
        <v>130</v>
      </c>
      <c r="C4554" t="s">
        <v>14</v>
      </c>
      <c r="D4554">
        <v>519</v>
      </c>
      <c r="E4554">
        <v>554</v>
      </c>
    </row>
    <row r="4555" spans="1:5" x14ac:dyDescent="0.25">
      <c r="A4555" t="s">
        <v>307</v>
      </c>
      <c r="B4555" t="s">
        <v>130</v>
      </c>
      <c r="C4555" t="s">
        <v>15</v>
      </c>
      <c r="D4555">
        <v>433</v>
      </c>
      <c r="E4555">
        <v>454</v>
      </c>
    </row>
    <row r="4556" spans="1:5" x14ac:dyDescent="0.25">
      <c r="A4556" t="s">
        <v>307</v>
      </c>
      <c r="B4556" t="s">
        <v>130</v>
      </c>
      <c r="C4556" t="s">
        <v>16</v>
      </c>
      <c r="D4556">
        <v>351</v>
      </c>
      <c r="E4556">
        <v>361</v>
      </c>
    </row>
    <row r="4557" spans="1:5" x14ac:dyDescent="0.25">
      <c r="A4557" t="s">
        <v>307</v>
      </c>
      <c r="B4557" t="s">
        <v>130</v>
      </c>
      <c r="C4557" t="s">
        <v>17</v>
      </c>
      <c r="D4557">
        <v>263</v>
      </c>
      <c r="E4557">
        <v>273</v>
      </c>
    </row>
    <row r="4558" spans="1:5" x14ac:dyDescent="0.25">
      <c r="A4558" t="s">
        <v>307</v>
      </c>
      <c r="B4558" t="s">
        <v>130</v>
      </c>
      <c r="C4558" t="s">
        <v>18</v>
      </c>
      <c r="D4558">
        <v>184</v>
      </c>
      <c r="E4558">
        <v>193</v>
      </c>
    </row>
    <row r="4559" spans="1:5" x14ac:dyDescent="0.25">
      <c r="A4559" t="s">
        <v>307</v>
      </c>
      <c r="B4559" t="s">
        <v>130</v>
      </c>
      <c r="C4559" t="s">
        <v>19</v>
      </c>
      <c r="D4559">
        <v>118</v>
      </c>
      <c r="E4559">
        <v>128</v>
      </c>
    </row>
    <row r="4560" spans="1:5" x14ac:dyDescent="0.25">
      <c r="A4560" t="s">
        <v>307</v>
      </c>
      <c r="B4560" t="s">
        <v>130</v>
      </c>
      <c r="C4560" t="s">
        <v>20</v>
      </c>
      <c r="D4560">
        <v>72</v>
      </c>
      <c r="E4560">
        <v>81</v>
      </c>
    </row>
    <row r="4561" spans="1:5" x14ac:dyDescent="0.25">
      <c r="A4561" t="s">
        <v>307</v>
      </c>
      <c r="B4561" t="s">
        <v>130</v>
      </c>
      <c r="C4561" t="s">
        <v>21</v>
      </c>
      <c r="D4561">
        <v>63</v>
      </c>
      <c r="E4561">
        <v>72</v>
      </c>
    </row>
    <row r="4562" spans="1:5" x14ac:dyDescent="0.25">
      <c r="A4562" t="s">
        <v>307</v>
      </c>
      <c r="B4562" t="s">
        <v>131</v>
      </c>
      <c r="C4562" t="s">
        <v>300</v>
      </c>
      <c r="D4562">
        <v>160</v>
      </c>
      <c r="E4562">
        <v>152</v>
      </c>
    </row>
    <row r="4563" spans="1:5" x14ac:dyDescent="0.25">
      <c r="A4563" t="s">
        <v>307</v>
      </c>
      <c r="B4563" t="s">
        <v>131</v>
      </c>
      <c r="C4563" t="s">
        <v>4</v>
      </c>
      <c r="D4563">
        <v>634</v>
      </c>
      <c r="E4563">
        <v>602</v>
      </c>
    </row>
    <row r="4564" spans="1:5" x14ac:dyDescent="0.25">
      <c r="A4564" t="s">
        <v>307</v>
      </c>
      <c r="B4564" t="s">
        <v>131</v>
      </c>
      <c r="C4564" t="s">
        <v>5</v>
      </c>
      <c r="D4564">
        <v>783</v>
      </c>
      <c r="E4564">
        <v>753</v>
      </c>
    </row>
    <row r="4565" spans="1:5" x14ac:dyDescent="0.25">
      <c r="A4565" t="s">
        <v>307</v>
      </c>
      <c r="B4565" t="s">
        <v>131</v>
      </c>
      <c r="C4565" t="s">
        <v>6</v>
      </c>
      <c r="D4565">
        <v>755</v>
      </c>
      <c r="E4565">
        <v>731</v>
      </c>
    </row>
    <row r="4566" spans="1:5" x14ac:dyDescent="0.25">
      <c r="A4566" t="s">
        <v>307</v>
      </c>
      <c r="B4566" t="s">
        <v>131</v>
      </c>
      <c r="C4566" t="s">
        <v>7</v>
      </c>
      <c r="D4566">
        <v>714</v>
      </c>
      <c r="E4566">
        <v>695</v>
      </c>
    </row>
    <row r="4567" spans="1:5" x14ac:dyDescent="0.25">
      <c r="A4567" t="s">
        <v>307</v>
      </c>
      <c r="B4567" t="s">
        <v>131</v>
      </c>
      <c r="C4567" t="s">
        <v>8</v>
      </c>
      <c r="D4567">
        <v>634</v>
      </c>
      <c r="E4567">
        <v>636</v>
      </c>
    </row>
    <row r="4568" spans="1:5" x14ac:dyDescent="0.25">
      <c r="A4568" t="s">
        <v>307</v>
      </c>
      <c r="B4568" t="s">
        <v>131</v>
      </c>
      <c r="C4568" t="s">
        <v>9</v>
      </c>
      <c r="D4568">
        <v>576</v>
      </c>
      <c r="E4568">
        <v>588</v>
      </c>
    </row>
    <row r="4569" spans="1:5" x14ac:dyDescent="0.25">
      <c r="A4569" t="s">
        <v>307</v>
      </c>
      <c r="B4569" t="s">
        <v>131</v>
      </c>
      <c r="C4569" t="s">
        <v>10</v>
      </c>
      <c r="D4569">
        <v>530</v>
      </c>
      <c r="E4569">
        <v>558</v>
      </c>
    </row>
    <row r="4570" spans="1:5" x14ac:dyDescent="0.25">
      <c r="A4570" t="s">
        <v>307</v>
      </c>
      <c r="B4570" t="s">
        <v>131</v>
      </c>
      <c r="C4570" t="s">
        <v>11</v>
      </c>
      <c r="D4570">
        <v>445</v>
      </c>
      <c r="E4570">
        <v>487</v>
      </c>
    </row>
    <row r="4571" spans="1:5" x14ac:dyDescent="0.25">
      <c r="A4571" t="s">
        <v>307</v>
      </c>
      <c r="B4571" t="s">
        <v>131</v>
      </c>
      <c r="C4571" t="s">
        <v>12</v>
      </c>
      <c r="D4571">
        <v>374</v>
      </c>
      <c r="E4571">
        <v>420</v>
      </c>
    </row>
    <row r="4572" spans="1:5" x14ac:dyDescent="0.25">
      <c r="A4572" t="s">
        <v>307</v>
      </c>
      <c r="B4572" t="s">
        <v>131</v>
      </c>
      <c r="C4572" t="s">
        <v>13</v>
      </c>
      <c r="D4572">
        <v>323</v>
      </c>
      <c r="E4572">
        <v>357</v>
      </c>
    </row>
    <row r="4573" spans="1:5" x14ac:dyDescent="0.25">
      <c r="A4573" t="s">
        <v>307</v>
      </c>
      <c r="B4573" t="s">
        <v>131</v>
      </c>
      <c r="C4573" t="s">
        <v>14</v>
      </c>
      <c r="D4573">
        <v>284</v>
      </c>
      <c r="E4573">
        <v>303</v>
      </c>
    </row>
    <row r="4574" spans="1:5" x14ac:dyDescent="0.25">
      <c r="A4574" t="s">
        <v>307</v>
      </c>
      <c r="B4574" t="s">
        <v>131</v>
      </c>
      <c r="C4574" t="s">
        <v>15</v>
      </c>
      <c r="D4574">
        <v>237</v>
      </c>
      <c r="E4574">
        <v>248</v>
      </c>
    </row>
    <row r="4575" spans="1:5" x14ac:dyDescent="0.25">
      <c r="A4575" t="s">
        <v>307</v>
      </c>
      <c r="B4575" t="s">
        <v>131</v>
      </c>
      <c r="C4575" t="s">
        <v>16</v>
      </c>
      <c r="D4575">
        <v>191</v>
      </c>
      <c r="E4575">
        <v>197</v>
      </c>
    </row>
    <row r="4576" spans="1:5" x14ac:dyDescent="0.25">
      <c r="A4576" t="s">
        <v>307</v>
      </c>
      <c r="B4576" t="s">
        <v>131</v>
      </c>
      <c r="C4576" t="s">
        <v>17</v>
      </c>
      <c r="D4576">
        <v>143</v>
      </c>
      <c r="E4576">
        <v>149</v>
      </c>
    </row>
    <row r="4577" spans="1:5" x14ac:dyDescent="0.25">
      <c r="A4577" t="s">
        <v>307</v>
      </c>
      <c r="B4577" t="s">
        <v>131</v>
      </c>
      <c r="C4577" t="s">
        <v>18</v>
      </c>
      <c r="D4577">
        <v>100</v>
      </c>
      <c r="E4577">
        <v>105</v>
      </c>
    </row>
    <row r="4578" spans="1:5" x14ac:dyDescent="0.25">
      <c r="A4578" t="s">
        <v>307</v>
      </c>
      <c r="B4578" t="s">
        <v>131</v>
      </c>
      <c r="C4578" t="s">
        <v>19</v>
      </c>
      <c r="D4578">
        <v>64</v>
      </c>
      <c r="E4578">
        <v>70</v>
      </c>
    </row>
    <row r="4579" spans="1:5" x14ac:dyDescent="0.25">
      <c r="A4579" t="s">
        <v>307</v>
      </c>
      <c r="B4579" t="s">
        <v>131</v>
      </c>
      <c r="C4579" t="s">
        <v>20</v>
      </c>
      <c r="D4579">
        <v>39</v>
      </c>
      <c r="E4579">
        <v>44</v>
      </c>
    </row>
    <row r="4580" spans="1:5" x14ac:dyDescent="0.25">
      <c r="A4580" t="s">
        <v>307</v>
      </c>
      <c r="B4580" t="s">
        <v>131</v>
      </c>
      <c r="C4580" t="s">
        <v>21</v>
      </c>
      <c r="D4580">
        <v>34</v>
      </c>
      <c r="E4580">
        <v>39</v>
      </c>
    </row>
    <row r="4581" spans="1:5" x14ac:dyDescent="0.25">
      <c r="A4581" t="s">
        <v>307</v>
      </c>
      <c r="B4581" t="s">
        <v>132</v>
      </c>
      <c r="C4581" t="s">
        <v>300</v>
      </c>
      <c r="D4581">
        <v>155</v>
      </c>
      <c r="E4581">
        <v>147</v>
      </c>
    </row>
    <row r="4582" spans="1:5" x14ac:dyDescent="0.25">
      <c r="A4582" t="s">
        <v>307</v>
      </c>
      <c r="B4582" t="s">
        <v>132</v>
      </c>
      <c r="C4582" t="s">
        <v>4</v>
      </c>
      <c r="D4582">
        <v>613</v>
      </c>
      <c r="E4582">
        <v>582</v>
      </c>
    </row>
    <row r="4583" spans="1:5" x14ac:dyDescent="0.25">
      <c r="A4583" t="s">
        <v>307</v>
      </c>
      <c r="B4583" t="s">
        <v>132</v>
      </c>
      <c r="C4583" t="s">
        <v>5</v>
      </c>
      <c r="D4583">
        <v>757</v>
      </c>
      <c r="E4583">
        <v>728</v>
      </c>
    </row>
    <row r="4584" spans="1:5" x14ac:dyDescent="0.25">
      <c r="A4584" t="s">
        <v>307</v>
      </c>
      <c r="B4584" t="s">
        <v>132</v>
      </c>
      <c r="C4584" t="s">
        <v>6</v>
      </c>
      <c r="D4584">
        <v>729</v>
      </c>
      <c r="E4584">
        <v>707</v>
      </c>
    </row>
    <row r="4585" spans="1:5" x14ac:dyDescent="0.25">
      <c r="A4585" t="s">
        <v>307</v>
      </c>
      <c r="B4585" t="s">
        <v>132</v>
      </c>
      <c r="C4585" t="s">
        <v>7</v>
      </c>
      <c r="D4585">
        <v>690</v>
      </c>
      <c r="E4585">
        <v>672</v>
      </c>
    </row>
    <row r="4586" spans="1:5" x14ac:dyDescent="0.25">
      <c r="A4586" t="s">
        <v>307</v>
      </c>
      <c r="B4586" t="s">
        <v>132</v>
      </c>
      <c r="C4586" t="s">
        <v>8</v>
      </c>
      <c r="D4586">
        <v>613</v>
      </c>
      <c r="E4586">
        <v>614</v>
      </c>
    </row>
    <row r="4587" spans="1:5" x14ac:dyDescent="0.25">
      <c r="A4587" t="s">
        <v>307</v>
      </c>
      <c r="B4587" t="s">
        <v>132</v>
      </c>
      <c r="C4587" t="s">
        <v>9</v>
      </c>
      <c r="D4587">
        <v>557</v>
      </c>
      <c r="E4587">
        <v>569</v>
      </c>
    </row>
    <row r="4588" spans="1:5" x14ac:dyDescent="0.25">
      <c r="A4588" t="s">
        <v>307</v>
      </c>
      <c r="B4588" t="s">
        <v>132</v>
      </c>
      <c r="C4588" t="s">
        <v>10</v>
      </c>
      <c r="D4588">
        <v>511</v>
      </c>
      <c r="E4588">
        <v>537</v>
      </c>
    </row>
    <row r="4589" spans="1:5" x14ac:dyDescent="0.25">
      <c r="A4589" t="s">
        <v>307</v>
      </c>
      <c r="B4589" t="s">
        <v>132</v>
      </c>
      <c r="C4589" t="s">
        <v>11</v>
      </c>
      <c r="D4589">
        <v>430</v>
      </c>
      <c r="E4589">
        <v>471</v>
      </c>
    </row>
    <row r="4590" spans="1:5" x14ac:dyDescent="0.25">
      <c r="A4590" t="s">
        <v>307</v>
      </c>
      <c r="B4590" t="s">
        <v>132</v>
      </c>
      <c r="C4590" t="s">
        <v>12</v>
      </c>
      <c r="D4590">
        <v>361</v>
      </c>
      <c r="E4590">
        <v>405</v>
      </c>
    </row>
    <row r="4591" spans="1:5" x14ac:dyDescent="0.25">
      <c r="A4591" t="s">
        <v>307</v>
      </c>
      <c r="B4591" t="s">
        <v>132</v>
      </c>
      <c r="C4591" t="s">
        <v>13</v>
      </c>
      <c r="D4591">
        <v>312</v>
      </c>
      <c r="E4591">
        <v>345</v>
      </c>
    </row>
    <row r="4592" spans="1:5" x14ac:dyDescent="0.25">
      <c r="A4592" t="s">
        <v>307</v>
      </c>
      <c r="B4592" t="s">
        <v>132</v>
      </c>
      <c r="C4592" t="s">
        <v>14</v>
      </c>
      <c r="D4592">
        <v>274</v>
      </c>
      <c r="E4592">
        <v>293</v>
      </c>
    </row>
    <row r="4593" spans="1:5" x14ac:dyDescent="0.25">
      <c r="A4593" t="s">
        <v>307</v>
      </c>
      <c r="B4593" t="s">
        <v>132</v>
      </c>
      <c r="C4593" t="s">
        <v>15</v>
      </c>
      <c r="D4593">
        <v>229</v>
      </c>
      <c r="E4593">
        <v>240</v>
      </c>
    </row>
    <row r="4594" spans="1:5" x14ac:dyDescent="0.25">
      <c r="A4594" t="s">
        <v>307</v>
      </c>
      <c r="B4594" t="s">
        <v>132</v>
      </c>
      <c r="C4594" t="s">
        <v>16</v>
      </c>
      <c r="D4594">
        <v>185</v>
      </c>
      <c r="E4594">
        <v>190</v>
      </c>
    </row>
    <row r="4595" spans="1:5" x14ac:dyDescent="0.25">
      <c r="A4595" t="s">
        <v>307</v>
      </c>
      <c r="B4595" t="s">
        <v>132</v>
      </c>
      <c r="C4595" t="s">
        <v>17</v>
      </c>
      <c r="D4595">
        <v>139</v>
      </c>
      <c r="E4595">
        <v>144</v>
      </c>
    </row>
    <row r="4596" spans="1:5" x14ac:dyDescent="0.25">
      <c r="A4596" t="s">
        <v>307</v>
      </c>
      <c r="B4596" t="s">
        <v>132</v>
      </c>
      <c r="C4596" t="s">
        <v>18</v>
      </c>
      <c r="D4596">
        <v>97</v>
      </c>
      <c r="E4596">
        <v>102</v>
      </c>
    </row>
    <row r="4597" spans="1:5" x14ac:dyDescent="0.25">
      <c r="A4597" t="s">
        <v>307</v>
      </c>
      <c r="B4597" t="s">
        <v>132</v>
      </c>
      <c r="C4597" t="s">
        <v>19</v>
      </c>
      <c r="D4597">
        <v>62</v>
      </c>
      <c r="E4597">
        <v>68</v>
      </c>
    </row>
    <row r="4598" spans="1:5" x14ac:dyDescent="0.25">
      <c r="A4598" t="s">
        <v>307</v>
      </c>
      <c r="B4598" t="s">
        <v>132</v>
      </c>
      <c r="C4598" t="s">
        <v>20</v>
      </c>
      <c r="D4598">
        <v>38</v>
      </c>
      <c r="E4598">
        <v>43</v>
      </c>
    </row>
    <row r="4599" spans="1:5" x14ac:dyDescent="0.25">
      <c r="A4599" t="s">
        <v>307</v>
      </c>
      <c r="B4599" t="s">
        <v>132</v>
      </c>
      <c r="C4599" t="s">
        <v>21</v>
      </c>
      <c r="D4599">
        <v>33</v>
      </c>
      <c r="E4599">
        <v>38</v>
      </c>
    </row>
    <row r="4600" spans="1:5" x14ac:dyDescent="0.25">
      <c r="A4600" t="s">
        <v>307</v>
      </c>
      <c r="B4600" t="s">
        <v>133</v>
      </c>
      <c r="C4600" t="s">
        <v>300</v>
      </c>
      <c r="D4600">
        <v>653</v>
      </c>
      <c r="E4600">
        <v>621</v>
      </c>
    </row>
    <row r="4601" spans="1:5" x14ac:dyDescent="0.25">
      <c r="A4601" t="s">
        <v>307</v>
      </c>
      <c r="B4601" t="s">
        <v>133</v>
      </c>
      <c r="C4601" t="s">
        <v>4</v>
      </c>
      <c r="D4601">
        <v>2577</v>
      </c>
      <c r="E4601">
        <v>2446</v>
      </c>
    </row>
    <row r="4602" spans="1:5" x14ac:dyDescent="0.25">
      <c r="A4602" t="s">
        <v>307</v>
      </c>
      <c r="B4602" t="s">
        <v>133</v>
      </c>
      <c r="C4602" t="s">
        <v>5</v>
      </c>
      <c r="D4602">
        <v>3181</v>
      </c>
      <c r="E4602">
        <v>3060</v>
      </c>
    </row>
    <row r="4603" spans="1:5" x14ac:dyDescent="0.25">
      <c r="A4603" t="s">
        <v>307</v>
      </c>
      <c r="B4603" t="s">
        <v>133</v>
      </c>
      <c r="C4603" t="s">
        <v>6</v>
      </c>
      <c r="D4603">
        <v>3066</v>
      </c>
      <c r="E4603">
        <v>2969</v>
      </c>
    </row>
    <row r="4604" spans="1:5" x14ac:dyDescent="0.25">
      <c r="A4604" t="s">
        <v>307</v>
      </c>
      <c r="B4604" t="s">
        <v>133</v>
      </c>
      <c r="C4604" t="s">
        <v>7</v>
      </c>
      <c r="D4604">
        <v>2902</v>
      </c>
      <c r="E4604">
        <v>2822</v>
      </c>
    </row>
    <row r="4605" spans="1:5" x14ac:dyDescent="0.25">
      <c r="A4605" t="s">
        <v>307</v>
      </c>
      <c r="B4605" t="s">
        <v>133</v>
      </c>
      <c r="C4605" t="s">
        <v>8</v>
      </c>
      <c r="D4605">
        <v>2577</v>
      </c>
      <c r="E4605">
        <v>2582</v>
      </c>
    </row>
    <row r="4606" spans="1:5" x14ac:dyDescent="0.25">
      <c r="A4606" t="s">
        <v>307</v>
      </c>
      <c r="B4606" t="s">
        <v>133</v>
      </c>
      <c r="C4606" t="s">
        <v>9</v>
      </c>
      <c r="D4606">
        <v>2340</v>
      </c>
      <c r="E4606">
        <v>2390</v>
      </c>
    </row>
    <row r="4607" spans="1:5" x14ac:dyDescent="0.25">
      <c r="A4607" t="s">
        <v>307</v>
      </c>
      <c r="B4607" t="s">
        <v>133</v>
      </c>
      <c r="C4607" t="s">
        <v>10</v>
      </c>
      <c r="D4607">
        <v>2115</v>
      </c>
      <c r="E4607">
        <v>2234</v>
      </c>
    </row>
    <row r="4608" spans="1:5" x14ac:dyDescent="0.25">
      <c r="A4608" t="s">
        <v>307</v>
      </c>
      <c r="B4608" t="s">
        <v>133</v>
      </c>
      <c r="C4608" t="s">
        <v>11</v>
      </c>
      <c r="D4608">
        <v>1810</v>
      </c>
      <c r="E4608">
        <v>1979</v>
      </c>
    </row>
    <row r="4609" spans="1:5" x14ac:dyDescent="0.25">
      <c r="A4609" t="s">
        <v>307</v>
      </c>
      <c r="B4609" t="s">
        <v>133</v>
      </c>
      <c r="C4609" t="s">
        <v>12</v>
      </c>
      <c r="D4609">
        <v>1519</v>
      </c>
      <c r="E4609">
        <v>1705</v>
      </c>
    </row>
    <row r="4610" spans="1:5" x14ac:dyDescent="0.25">
      <c r="A4610" t="s">
        <v>307</v>
      </c>
      <c r="B4610" t="s">
        <v>133</v>
      </c>
      <c r="C4610" t="s">
        <v>13</v>
      </c>
      <c r="D4610">
        <v>1313</v>
      </c>
      <c r="E4610">
        <v>1452</v>
      </c>
    </row>
    <row r="4611" spans="1:5" x14ac:dyDescent="0.25">
      <c r="A4611" t="s">
        <v>307</v>
      </c>
      <c r="B4611" t="s">
        <v>133</v>
      </c>
      <c r="C4611" t="s">
        <v>14</v>
      </c>
      <c r="D4611">
        <v>1153</v>
      </c>
      <c r="E4611">
        <v>1230</v>
      </c>
    </row>
    <row r="4612" spans="1:5" x14ac:dyDescent="0.25">
      <c r="A4612" t="s">
        <v>307</v>
      </c>
      <c r="B4612" t="s">
        <v>133</v>
      </c>
      <c r="C4612" t="s">
        <v>15</v>
      </c>
      <c r="D4612">
        <v>962</v>
      </c>
      <c r="E4612">
        <v>1008</v>
      </c>
    </row>
    <row r="4613" spans="1:5" x14ac:dyDescent="0.25">
      <c r="A4613" t="s">
        <v>307</v>
      </c>
      <c r="B4613" t="s">
        <v>133</v>
      </c>
      <c r="C4613" t="s">
        <v>16</v>
      </c>
      <c r="D4613">
        <v>779</v>
      </c>
      <c r="E4613">
        <v>801</v>
      </c>
    </row>
    <row r="4614" spans="1:5" x14ac:dyDescent="0.25">
      <c r="A4614" t="s">
        <v>307</v>
      </c>
      <c r="B4614" t="s">
        <v>133</v>
      </c>
      <c r="C4614" t="s">
        <v>17</v>
      </c>
      <c r="D4614">
        <v>584</v>
      </c>
      <c r="E4614">
        <v>605</v>
      </c>
    </row>
    <row r="4615" spans="1:5" x14ac:dyDescent="0.25">
      <c r="A4615" t="s">
        <v>307</v>
      </c>
      <c r="B4615" t="s">
        <v>133</v>
      </c>
      <c r="C4615" t="s">
        <v>18</v>
      </c>
      <c r="D4615">
        <v>408</v>
      </c>
      <c r="E4615">
        <v>429</v>
      </c>
    </row>
    <row r="4616" spans="1:5" x14ac:dyDescent="0.25">
      <c r="A4616" t="s">
        <v>307</v>
      </c>
      <c r="B4616" t="s">
        <v>133</v>
      </c>
      <c r="C4616" t="s">
        <v>19</v>
      </c>
      <c r="D4616">
        <v>263</v>
      </c>
      <c r="E4616">
        <v>286</v>
      </c>
    </row>
    <row r="4617" spans="1:5" x14ac:dyDescent="0.25">
      <c r="A4617" t="s">
        <v>307</v>
      </c>
      <c r="B4617" t="s">
        <v>133</v>
      </c>
      <c r="C4617" t="s">
        <v>20</v>
      </c>
      <c r="D4617">
        <v>160</v>
      </c>
      <c r="E4617">
        <v>180</v>
      </c>
    </row>
    <row r="4618" spans="1:5" x14ac:dyDescent="0.25">
      <c r="A4618" t="s">
        <v>307</v>
      </c>
      <c r="B4618" t="s">
        <v>133</v>
      </c>
      <c r="C4618" t="s">
        <v>21</v>
      </c>
      <c r="D4618">
        <v>141</v>
      </c>
      <c r="E4618">
        <v>161</v>
      </c>
    </row>
    <row r="4619" spans="1:5" x14ac:dyDescent="0.25">
      <c r="A4619" t="s">
        <v>307</v>
      </c>
      <c r="B4619" t="s">
        <v>134</v>
      </c>
      <c r="C4619" t="s">
        <v>300</v>
      </c>
      <c r="D4619">
        <v>294</v>
      </c>
      <c r="E4619">
        <v>279</v>
      </c>
    </row>
    <row r="4620" spans="1:5" x14ac:dyDescent="0.25">
      <c r="A4620" t="s">
        <v>307</v>
      </c>
      <c r="B4620" t="s">
        <v>134</v>
      </c>
      <c r="C4620" t="s">
        <v>4</v>
      </c>
      <c r="D4620">
        <v>1161</v>
      </c>
      <c r="E4620">
        <v>1102</v>
      </c>
    </row>
    <row r="4621" spans="1:5" x14ac:dyDescent="0.25">
      <c r="A4621" t="s">
        <v>307</v>
      </c>
      <c r="B4621" t="s">
        <v>134</v>
      </c>
      <c r="C4621" t="s">
        <v>5</v>
      </c>
      <c r="D4621">
        <v>1433</v>
      </c>
      <c r="E4621">
        <v>1379</v>
      </c>
    </row>
    <row r="4622" spans="1:5" x14ac:dyDescent="0.25">
      <c r="A4622" t="s">
        <v>307</v>
      </c>
      <c r="B4622" t="s">
        <v>134</v>
      </c>
      <c r="C4622" t="s">
        <v>6</v>
      </c>
      <c r="D4622">
        <v>1381</v>
      </c>
      <c r="E4622">
        <v>1338</v>
      </c>
    </row>
    <row r="4623" spans="1:5" x14ac:dyDescent="0.25">
      <c r="A4623" t="s">
        <v>307</v>
      </c>
      <c r="B4623" t="s">
        <v>134</v>
      </c>
      <c r="C4623" t="s">
        <v>7</v>
      </c>
      <c r="D4623">
        <v>1307</v>
      </c>
      <c r="E4623">
        <v>1272</v>
      </c>
    </row>
    <row r="4624" spans="1:5" x14ac:dyDescent="0.25">
      <c r="A4624" t="s">
        <v>307</v>
      </c>
      <c r="B4624" t="s">
        <v>134</v>
      </c>
      <c r="C4624" t="s">
        <v>8</v>
      </c>
      <c r="D4624">
        <v>1161</v>
      </c>
      <c r="E4624">
        <v>1163</v>
      </c>
    </row>
    <row r="4625" spans="1:5" x14ac:dyDescent="0.25">
      <c r="A4625" t="s">
        <v>307</v>
      </c>
      <c r="B4625" t="s">
        <v>134</v>
      </c>
      <c r="C4625" t="s">
        <v>9</v>
      </c>
      <c r="D4625">
        <v>1054</v>
      </c>
      <c r="E4625">
        <v>1077</v>
      </c>
    </row>
    <row r="4626" spans="1:5" x14ac:dyDescent="0.25">
      <c r="A4626" t="s">
        <v>307</v>
      </c>
      <c r="B4626" t="s">
        <v>134</v>
      </c>
      <c r="C4626" t="s">
        <v>10</v>
      </c>
      <c r="D4626">
        <v>961</v>
      </c>
      <c r="E4626">
        <v>1011</v>
      </c>
    </row>
    <row r="4627" spans="1:5" x14ac:dyDescent="0.25">
      <c r="A4627" t="s">
        <v>307</v>
      </c>
      <c r="B4627" t="s">
        <v>134</v>
      </c>
      <c r="C4627" t="s">
        <v>11</v>
      </c>
      <c r="D4627">
        <v>815</v>
      </c>
      <c r="E4627">
        <v>892</v>
      </c>
    </row>
    <row r="4628" spans="1:5" x14ac:dyDescent="0.25">
      <c r="A4628" t="s">
        <v>307</v>
      </c>
      <c r="B4628" t="s">
        <v>134</v>
      </c>
      <c r="C4628" t="s">
        <v>12</v>
      </c>
      <c r="D4628">
        <v>684</v>
      </c>
      <c r="E4628">
        <v>768</v>
      </c>
    </row>
    <row r="4629" spans="1:5" x14ac:dyDescent="0.25">
      <c r="A4629" t="s">
        <v>307</v>
      </c>
      <c r="B4629" t="s">
        <v>134</v>
      </c>
      <c r="C4629" t="s">
        <v>13</v>
      </c>
      <c r="D4629">
        <v>591</v>
      </c>
      <c r="E4629">
        <v>654</v>
      </c>
    </row>
    <row r="4630" spans="1:5" x14ac:dyDescent="0.25">
      <c r="A4630" t="s">
        <v>307</v>
      </c>
      <c r="B4630" t="s">
        <v>134</v>
      </c>
      <c r="C4630" t="s">
        <v>14</v>
      </c>
      <c r="D4630">
        <v>519</v>
      </c>
      <c r="E4630">
        <v>554</v>
      </c>
    </row>
    <row r="4631" spans="1:5" x14ac:dyDescent="0.25">
      <c r="A4631" t="s">
        <v>307</v>
      </c>
      <c r="B4631" t="s">
        <v>134</v>
      </c>
      <c r="C4631" t="s">
        <v>15</v>
      </c>
      <c r="D4631">
        <v>433</v>
      </c>
      <c r="E4631">
        <v>454</v>
      </c>
    </row>
    <row r="4632" spans="1:5" x14ac:dyDescent="0.25">
      <c r="A4632" t="s">
        <v>307</v>
      </c>
      <c r="B4632" t="s">
        <v>134</v>
      </c>
      <c r="C4632" t="s">
        <v>16</v>
      </c>
      <c r="D4632">
        <v>351</v>
      </c>
      <c r="E4632">
        <v>361</v>
      </c>
    </row>
    <row r="4633" spans="1:5" x14ac:dyDescent="0.25">
      <c r="A4633" t="s">
        <v>307</v>
      </c>
      <c r="B4633" t="s">
        <v>134</v>
      </c>
      <c r="C4633" t="s">
        <v>17</v>
      </c>
      <c r="D4633">
        <v>263</v>
      </c>
      <c r="E4633">
        <v>273</v>
      </c>
    </row>
    <row r="4634" spans="1:5" x14ac:dyDescent="0.25">
      <c r="A4634" t="s">
        <v>307</v>
      </c>
      <c r="B4634" t="s">
        <v>134</v>
      </c>
      <c r="C4634" t="s">
        <v>18</v>
      </c>
      <c r="D4634">
        <v>184</v>
      </c>
      <c r="E4634">
        <v>193</v>
      </c>
    </row>
    <row r="4635" spans="1:5" x14ac:dyDescent="0.25">
      <c r="A4635" t="s">
        <v>307</v>
      </c>
      <c r="B4635" t="s">
        <v>134</v>
      </c>
      <c r="C4635" t="s">
        <v>19</v>
      </c>
      <c r="D4635">
        <v>118</v>
      </c>
      <c r="E4635">
        <v>128</v>
      </c>
    </row>
    <row r="4636" spans="1:5" x14ac:dyDescent="0.25">
      <c r="A4636" t="s">
        <v>307</v>
      </c>
      <c r="B4636" t="s">
        <v>134</v>
      </c>
      <c r="C4636" t="s">
        <v>20</v>
      </c>
      <c r="D4636">
        <v>72</v>
      </c>
      <c r="E4636">
        <v>81</v>
      </c>
    </row>
    <row r="4637" spans="1:5" x14ac:dyDescent="0.25">
      <c r="A4637" t="s">
        <v>307</v>
      </c>
      <c r="B4637" t="s">
        <v>134</v>
      </c>
      <c r="C4637" t="s">
        <v>21</v>
      </c>
      <c r="D4637">
        <v>63</v>
      </c>
      <c r="E4637">
        <v>72</v>
      </c>
    </row>
    <row r="4638" spans="1:5" x14ac:dyDescent="0.25">
      <c r="A4638" t="s">
        <v>307</v>
      </c>
      <c r="B4638" t="s">
        <v>135</v>
      </c>
      <c r="C4638" t="s">
        <v>300</v>
      </c>
      <c r="D4638">
        <v>637</v>
      </c>
      <c r="E4638">
        <v>606</v>
      </c>
    </row>
    <row r="4639" spans="1:5" x14ac:dyDescent="0.25">
      <c r="A4639" t="s">
        <v>307</v>
      </c>
      <c r="B4639" t="s">
        <v>135</v>
      </c>
      <c r="C4639" t="s">
        <v>4</v>
      </c>
      <c r="D4639">
        <v>2516</v>
      </c>
      <c r="E4639">
        <v>2388</v>
      </c>
    </row>
    <row r="4640" spans="1:5" x14ac:dyDescent="0.25">
      <c r="A4640" t="s">
        <v>307</v>
      </c>
      <c r="B4640" t="s">
        <v>135</v>
      </c>
      <c r="C4640" t="s">
        <v>5</v>
      </c>
      <c r="D4640">
        <v>3105</v>
      </c>
      <c r="E4640">
        <v>2987</v>
      </c>
    </row>
    <row r="4641" spans="1:5" x14ac:dyDescent="0.25">
      <c r="A4641" t="s">
        <v>307</v>
      </c>
      <c r="B4641" t="s">
        <v>135</v>
      </c>
      <c r="C4641" t="s">
        <v>6</v>
      </c>
      <c r="D4641">
        <v>2993</v>
      </c>
      <c r="E4641">
        <v>2899</v>
      </c>
    </row>
    <row r="4642" spans="1:5" x14ac:dyDescent="0.25">
      <c r="A4642" t="s">
        <v>307</v>
      </c>
      <c r="B4642" t="s">
        <v>135</v>
      </c>
      <c r="C4642" t="s">
        <v>7</v>
      </c>
      <c r="D4642">
        <v>2833</v>
      </c>
      <c r="E4642">
        <v>2756</v>
      </c>
    </row>
    <row r="4643" spans="1:5" x14ac:dyDescent="0.25">
      <c r="A4643" t="s">
        <v>307</v>
      </c>
      <c r="B4643" t="s">
        <v>135</v>
      </c>
      <c r="C4643" t="s">
        <v>8</v>
      </c>
      <c r="D4643">
        <v>2516</v>
      </c>
      <c r="E4643">
        <v>2520</v>
      </c>
    </row>
    <row r="4644" spans="1:5" x14ac:dyDescent="0.25">
      <c r="A4644" t="s">
        <v>307</v>
      </c>
      <c r="B4644" t="s">
        <v>135</v>
      </c>
      <c r="C4644" t="s">
        <v>9</v>
      </c>
      <c r="D4644">
        <v>2285</v>
      </c>
      <c r="E4644">
        <v>2333</v>
      </c>
    </row>
    <row r="4645" spans="1:5" x14ac:dyDescent="0.25">
      <c r="A4645" t="s">
        <v>307</v>
      </c>
      <c r="B4645" t="s">
        <v>135</v>
      </c>
      <c r="C4645" t="s">
        <v>10</v>
      </c>
      <c r="D4645">
        <v>2066</v>
      </c>
      <c r="E4645">
        <v>2181</v>
      </c>
    </row>
    <row r="4646" spans="1:5" x14ac:dyDescent="0.25">
      <c r="A4646" t="s">
        <v>307</v>
      </c>
      <c r="B4646" t="s">
        <v>135</v>
      </c>
      <c r="C4646" t="s">
        <v>11</v>
      </c>
      <c r="D4646">
        <v>1767</v>
      </c>
      <c r="E4646">
        <v>1932</v>
      </c>
    </row>
    <row r="4647" spans="1:5" x14ac:dyDescent="0.25">
      <c r="A4647" t="s">
        <v>307</v>
      </c>
      <c r="B4647" t="s">
        <v>135</v>
      </c>
      <c r="C4647" t="s">
        <v>12</v>
      </c>
      <c r="D4647">
        <v>1483</v>
      </c>
      <c r="E4647">
        <v>1664</v>
      </c>
    </row>
    <row r="4648" spans="1:5" x14ac:dyDescent="0.25">
      <c r="A4648" t="s">
        <v>307</v>
      </c>
      <c r="B4648" t="s">
        <v>135</v>
      </c>
      <c r="C4648" t="s">
        <v>13</v>
      </c>
      <c r="D4648">
        <v>1282</v>
      </c>
      <c r="E4648">
        <v>1418</v>
      </c>
    </row>
    <row r="4649" spans="1:5" x14ac:dyDescent="0.25">
      <c r="A4649" t="s">
        <v>307</v>
      </c>
      <c r="B4649" t="s">
        <v>135</v>
      </c>
      <c r="C4649" t="s">
        <v>14</v>
      </c>
      <c r="D4649">
        <v>1125</v>
      </c>
      <c r="E4649">
        <v>1201</v>
      </c>
    </row>
    <row r="4650" spans="1:5" x14ac:dyDescent="0.25">
      <c r="A4650" t="s">
        <v>307</v>
      </c>
      <c r="B4650" t="s">
        <v>135</v>
      </c>
      <c r="C4650" t="s">
        <v>15</v>
      </c>
      <c r="D4650">
        <v>939</v>
      </c>
      <c r="E4650">
        <v>984</v>
      </c>
    </row>
    <row r="4651" spans="1:5" x14ac:dyDescent="0.25">
      <c r="A4651" t="s">
        <v>307</v>
      </c>
      <c r="B4651" t="s">
        <v>135</v>
      </c>
      <c r="C4651" t="s">
        <v>16</v>
      </c>
      <c r="D4651">
        <v>760</v>
      </c>
      <c r="E4651">
        <v>782</v>
      </c>
    </row>
    <row r="4652" spans="1:5" x14ac:dyDescent="0.25">
      <c r="A4652" t="s">
        <v>307</v>
      </c>
      <c r="B4652" t="s">
        <v>135</v>
      </c>
      <c r="C4652" t="s">
        <v>17</v>
      </c>
      <c r="D4652">
        <v>570</v>
      </c>
      <c r="E4652">
        <v>591</v>
      </c>
    </row>
    <row r="4653" spans="1:5" x14ac:dyDescent="0.25">
      <c r="A4653" t="s">
        <v>307</v>
      </c>
      <c r="B4653" t="s">
        <v>135</v>
      </c>
      <c r="C4653" t="s">
        <v>18</v>
      </c>
      <c r="D4653">
        <v>398</v>
      </c>
      <c r="E4653">
        <v>418</v>
      </c>
    </row>
    <row r="4654" spans="1:5" x14ac:dyDescent="0.25">
      <c r="A4654" t="s">
        <v>307</v>
      </c>
      <c r="B4654" t="s">
        <v>135</v>
      </c>
      <c r="C4654" t="s">
        <v>19</v>
      </c>
      <c r="D4654">
        <v>257</v>
      </c>
      <c r="E4654">
        <v>279</v>
      </c>
    </row>
    <row r="4655" spans="1:5" x14ac:dyDescent="0.25">
      <c r="A4655" t="s">
        <v>307</v>
      </c>
      <c r="B4655" t="s">
        <v>135</v>
      </c>
      <c r="C4655" t="s">
        <v>20</v>
      </c>
      <c r="D4655">
        <v>156</v>
      </c>
      <c r="E4655">
        <v>176</v>
      </c>
    </row>
    <row r="4656" spans="1:5" x14ac:dyDescent="0.25">
      <c r="A4656" t="s">
        <v>307</v>
      </c>
      <c r="B4656" t="s">
        <v>135</v>
      </c>
      <c r="C4656" t="s">
        <v>21</v>
      </c>
      <c r="D4656">
        <v>137</v>
      </c>
      <c r="E4656">
        <v>158</v>
      </c>
    </row>
    <row r="4657" spans="1:5" x14ac:dyDescent="0.25">
      <c r="A4657" t="s">
        <v>307</v>
      </c>
      <c r="B4657" t="s">
        <v>136</v>
      </c>
      <c r="C4657" t="s">
        <v>300</v>
      </c>
      <c r="D4657">
        <v>1063</v>
      </c>
      <c r="E4657">
        <v>1011</v>
      </c>
    </row>
    <row r="4658" spans="1:5" x14ac:dyDescent="0.25">
      <c r="A4658" t="s">
        <v>307</v>
      </c>
      <c r="B4658" t="s">
        <v>136</v>
      </c>
      <c r="C4658" t="s">
        <v>4</v>
      </c>
      <c r="D4658">
        <v>4198</v>
      </c>
      <c r="E4658">
        <v>3985</v>
      </c>
    </row>
    <row r="4659" spans="1:5" x14ac:dyDescent="0.25">
      <c r="A4659" t="s">
        <v>307</v>
      </c>
      <c r="B4659" t="s">
        <v>136</v>
      </c>
      <c r="C4659" t="s">
        <v>5</v>
      </c>
      <c r="D4659">
        <v>5181</v>
      </c>
      <c r="E4659">
        <v>4985</v>
      </c>
    </row>
    <row r="4660" spans="1:5" x14ac:dyDescent="0.25">
      <c r="A4660" t="s">
        <v>307</v>
      </c>
      <c r="B4660" t="s">
        <v>136</v>
      </c>
      <c r="C4660" t="s">
        <v>6</v>
      </c>
      <c r="D4660">
        <v>4995</v>
      </c>
      <c r="E4660">
        <v>4838</v>
      </c>
    </row>
    <row r="4661" spans="1:5" x14ac:dyDescent="0.25">
      <c r="A4661" t="s">
        <v>307</v>
      </c>
      <c r="B4661" t="s">
        <v>136</v>
      </c>
      <c r="C4661" t="s">
        <v>7</v>
      </c>
      <c r="D4661">
        <v>4727</v>
      </c>
      <c r="E4661">
        <v>4598</v>
      </c>
    </row>
    <row r="4662" spans="1:5" x14ac:dyDescent="0.25">
      <c r="A4662" t="s">
        <v>307</v>
      </c>
      <c r="B4662" t="s">
        <v>136</v>
      </c>
      <c r="C4662" t="s">
        <v>8</v>
      </c>
      <c r="D4662">
        <v>4198</v>
      </c>
      <c r="E4662">
        <v>4206</v>
      </c>
    </row>
    <row r="4663" spans="1:5" x14ac:dyDescent="0.25">
      <c r="A4663" t="s">
        <v>307</v>
      </c>
      <c r="B4663" t="s">
        <v>136</v>
      </c>
      <c r="C4663" t="s">
        <v>9</v>
      </c>
      <c r="D4663">
        <v>3813</v>
      </c>
      <c r="E4663">
        <v>3893</v>
      </c>
    </row>
    <row r="4664" spans="1:5" x14ac:dyDescent="0.25">
      <c r="A4664" t="s">
        <v>307</v>
      </c>
      <c r="B4664" t="s">
        <v>136</v>
      </c>
      <c r="C4664" t="s">
        <v>10</v>
      </c>
      <c r="D4664">
        <v>3444</v>
      </c>
      <c r="E4664">
        <v>3632</v>
      </c>
    </row>
    <row r="4665" spans="1:5" x14ac:dyDescent="0.25">
      <c r="A4665" t="s">
        <v>307</v>
      </c>
      <c r="B4665" t="s">
        <v>136</v>
      </c>
      <c r="C4665" t="s">
        <v>11</v>
      </c>
      <c r="D4665">
        <v>2948</v>
      </c>
      <c r="E4665">
        <v>3225</v>
      </c>
    </row>
    <row r="4666" spans="1:5" x14ac:dyDescent="0.25">
      <c r="A4666" t="s">
        <v>307</v>
      </c>
      <c r="B4666" t="s">
        <v>136</v>
      </c>
      <c r="C4666" t="s">
        <v>12</v>
      </c>
      <c r="D4666">
        <v>2475</v>
      </c>
      <c r="E4666">
        <v>2777</v>
      </c>
    </row>
    <row r="4667" spans="1:5" x14ac:dyDescent="0.25">
      <c r="A4667" t="s">
        <v>307</v>
      </c>
      <c r="B4667" t="s">
        <v>136</v>
      </c>
      <c r="C4667" t="s">
        <v>13</v>
      </c>
      <c r="D4667">
        <v>2139</v>
      </c>
      <c r="E4667">
        <v>2366</v>
      </c>
    </row>
    <row r="4668" spans="1:5" x14ac:dyDescent="0.25">
      <c r="A4668" t="s">
        <v>307</v>
      </c>
      <c r="B4668" t="s">
        <v>136</v>
      </c>
      <c r="C4668" t="s">
        <v>14</v>
      </c>
      <c r="D4668">
        <v>1878</v>
      </c>
      <c r="E4668">
        <v>2005</v>
      </c>
    </row>
    <row r="4669" spans="1:5" x14ac:dyDescent="0.25">
      <c r="A4669" t="s">
        <v>307</v>
      </c>
      <c r="B4669" t="s">
        <v>136</v>
      </c>
      <c r="C4669" t="s">
        <v>15</v>
      </c>
      <c r="D4669">
        <v>1567</v>
      </c>
      <c r="E4669">
        <v>1643</v>
      </c>
    </row>
    <row r="4670" spans="1:5" x14ac:dyDescent="0.25">
      <c r="A4670" t="s">
        <v>307</v>
      </c>
      <c r="B4670" t="s">
        <v>136</v>
      </c>
      <c r="C4670" t="s">
        <v>16</v>
      </c>
      <c r="D4670">
        <v>1268</v>
      </c>
      <c r="E4670">
        <v>1306</v>
      </c>
    </row>
    <row r="4671" spans="1:5" x14ac:dyDescent="0.25">
      <c r="A4671" t="s">
        <v>307</v>
      </c>
      <c r="B4671" t="s">
        <v>136</v>
      </c>
      <c r="C4671" t="s">
        <v>17</v>
      </c>
      <c r="D4671">
        <v>951</v>
      </c>
      <c r="E4671">
        <v>987</v>
      </c>
    </row>
    <row r="4672" spans="1:5" x14ac:dyDescent="0.25">
      <c r="A4672" t="s">
        <v>307</v>
      </c>
      <c r="B4672" t="s">
        <v>136</v>
      </c>
      <c r="C4672" t="s">
        <v>18</v>
      </c>
      <c r="D4672">
        <v>665</v>
      </c>
      <c r="E4672">
        <v>699</v>
      </c>
    </row>
    <row r="4673" spans="1:5" x14ac:dyDescent="0.25">
      <c r="A4673" t="s">
        <v>307</v>
      </c>
      <c r="B4673" t="s">
        <v>136</v>
      </c>
      <c r="C4673" t="s">
        <v>19</v>
      </c>
      <c r="D4673">
        <v>429</v>
      </c>
      <c r="E4673">
        <v>466</v>
      </c>
    </row>
    <row r="4674" spans="1:5" x14ac:dyDescent="0.25">
      <c r="A4674" t="s">
        <v>307</v>
      </c>
      <c r="B4674" t="s">
        <v>136</v>
      </c>
      <c r="C4674" t="s">
        <v>20</v>
      </c>
      <c r="D4674">
        <v>261</v>
      </c>
      <c r="E4674">
        <v>294</v>
      </c>
    </row>
    <row r="4675" spans="1:5" x14ac:dyDescent="0.25">
      <c r="A4675" t="s">
        <v>307</v>
      </c>
      <c r="B4675" t="s">
        <v>136</v>
      </c>
      <c r="C4675" t="s">
        <v>21</v>
      </c>
      <c r="D4675">
        <v>230</v>
      </c>
      <c r="E4675">
        <v>263</v>
      </c>
    </row>
    <row r="4676" spans="1:5" x14ac:dyDescent="0.25">
      <c r="A4676" t="s">
        <v>307</v>
      </c>
      <c r="B4676" t="s">
        <v>137</v>
      </c>
      <c r="C4676" t="s">
        <v>300</v>
      </c>
      <c r="D4676">
        <v>391</v>
      </c>
      <c r="E4676">
        <v>372</v>
      </c>
    </row>
    <row r="4677" spans="1:5" x14ac:dyDescent="0.25">
      <c r="A4677" t="s">
        <v>307</v>
      </c>
      <c r="B4677" t="s">
        <v>137</v>
      </c>
      <c r="C4677" t="s">
        <v>4</v>
      </c>
      <c r="D4677">
        <v>1544</v>
      </c>
      <c r="E4677">
        <v>1465</v>
      </c>
    </row>
    <row r="4678" spans="1:5" x14ac:dyDescent="0.25">
      <c r="A4678" t="s">
        <v>307</v>
      </c>
      <c r="B4678" t="s">
        <v>137</v>
      </c>
      <c r="C4678" t="s">
        <v>5</v>
      </c>
      <c r="D4678">
        <v>1905</v>
      </c>
      <c r="E4678">
        <v>1833</v>
      </c>
    </row>
    <row r="4679" spans="1:5" x14ac:dyDescent="0.25">
      <c r="A4679" t="s">
        <v>307</v>
      </c>
      <c r="B4679" t="s">
        <v>137</v>
      </c>
      <c r="C4679" t="s">
        <v>6</v>
      </c>
      <c r="D4679">
        <v>1836</v>
      </c>
      <c r="E4679">
        <v>1779</v>
      </c>
    </row>
    <row r="4680" spans="1:5" x14ac:dyDescent="0.25">
      <c r="A4680" t="s">
        <v>307</v>
      </c>
      <c r="B4680" t="s">
        <v>137</v>
      </c>
      <c r="C4680" t="s">
        <v>7</v>
      </c>
      <c r="D4680">
        <v>1738</v>
      </c>
      <c r="E4680">
        <v>1691</v>
      </c>
    </row>
    <row r="4681" spans="1:5" x14ac:dyDescent="0.25">
      <c r="A4681" t="s">
        <v>307</v>
      </c>
      <c r="B4681" t="s">
        <v>137</v>
      </c>
      <c r="C4681" t="s">
        <v>8</v>
      </c>
      <c r="D4681">
        <v>1544</v>
      </c>
      <c r="E4681">
        <v>1546</v>
      </c>
    </row>
    <row r="4682" spans="1:5" x14ac:dyDescent="0.25">
      <c r="A4682" t="s">
        <v>307</v>
      </c>
      <c r="B4682" t="s">
        <v>137</v>
      </c>
      <c r="C4682" t="s">
        <v>9</v>
      </c>
      <c r="D4682">
        <v>1402</v>
      </c>
      <c r="E4682">
        <v>1431</v>
      </c>
    </row>
    <row r="4683" spans="1:5" x14ac:dyDescent="0.25">
      <c r="A4683" t="s">
        <v>307</v>
      </c>
      <c r="B4683" t="s">
        <v>137</v>
      </c>
      <c r="C4683" t="s">
        <v>10</v>
      </c>
      <c r="D4683">
        <v>1272</v>
      </c>
      <c r="E4683">
        <v>1340</v>
      </c>
    </row>
    <row r="4684" spans="1:5" x14ac:dyDescent="0.25">
      <c r="A4684" t="s">
        <v>307</v>
      </c>
      <c r="B4684" t="s">
        <v>137</v>
      </c>
      <c r="C4684" t="s">
        <v>11</v>
      </c>
      <c r="D4684">
        <v>1084</v>
      </c>
      <c r="E4684">
        <v>1186</v>
      </c>
    </row>
    <row r="4685" spans="1:5" x14ac:dyDescent="0.25">
      <c r="A4685" t="s">
        <v>307</v>
      </c>
      <c r="B4685" t="s">
        <v>137</v>
      </c>
      <c r="C4685" t="s">
        <v>12</v>
      </c>
      <c r="D4685">
        <v>910</v>
      </c>
      <c r="E4685">
        <v>1021</v>
      </c>
    </row>
    <row r="4686" spans="1:5" x14ac:dyDescent="0.25">
      <c r="A4686" t="s">
        <v>307</v>
      </c>
      <c r="B4686" t="s">
        <v>137</v>
      </c>
      <c r="C4686" t="s">
        <v>13</v>
      </c>
      <c r="D4686">
        <v>786</v>
      </c>
      <c r="E4686">
        <v>870</v>
      </c>
    </row>
    <row r="4687" spans="1:5" x14ac:dyDescent="0.25">
      <c r="A4687" t="s">
        <v>307</v>
      </c>
      <c r="B4687" t="s">
        <v>137</v>
      </c>
      <c r="C4687" t="s">
        <v>14</v>
      </c>
      <c r="D4687">
        <v>690</v>
      </c>
      <c r="E4687">
        <v>737</v>
      </c>
    </row>
    <row r="4688" spans="1:5" x14ac:dyDescent="0.25">
      <c r="A4688" t="s">
        <v>307</v>
      </c>
      <c r="B4688" t="s">
        <v>137</v>
      </c>
      <c r="C4688" t="s">
        <v>15</v>
      </c>
      <c r="D4688">
        <v>576</v>
      </c>
      <c r="E4688">
        <v>604</v>
      </c>
    </row>
    <row r="4689" spans="1:5" x14ac:dyDescent="0.25">
      <c r="A4689" t="s">
        <v>307</v>
      </c>
      <c r="B4689" t="s">
        <v>137</v>
      </c>
      <c r="C4689" t="s">
        <v>16</v>
      </c>
      <c r="D4689">
        <v>466</v>
      </c>
      <c r="E4689">
        <v>480</v>
      </c>
    </row>
    <row r="4690" spans="1:5" x14ac:dyDescent="0.25">
      <c r="A4690" t="s">
        <v>307</v>
      </c>
      <c r="B4690" t="s">
        <v>137</v>
      </c>
      <c r="C4690" t="s">
        <v>17</v>
      </c>
      <c r="D4690">
        <v>350</v>
      </c>
      <c r="E4690">
        <v>363</v>
      </c>
    </row>
    <row r="4691" spans="1:5" x14ac:dyDescent="0.25">
      <c r="A4691" t="s">
        <v>307</v>
      </c>
      <c r="B4691" t="s">
        <v>137</v>
      </c>
      <c r="C4691" t="s">
        <v>18</v>
      </c>
      <c r="D4691">
        <v>244</v>
      </c>
      <c r="E4691">
        <v>257</v>
      </c>
    </row>
    <row r="4692" spans="1:5" x14ac:dyDescent="0.25">
      <c r="A4692" t="s">
        <v>307</v>
      </c>
      <c r="B4692" t="s">
        <v>137</v>
      </c>
      <c r="C4692" t="s">
        <v>19</v>
      </c>
      <c r="D4692">
        <v>157</v>
      </c>
      <c r="E4692">
        <v>171</v>
      </c>
    </row>
    <row r="4693" spans="1:5" x14ac:dyDescent="0.25">
      <c r="A4693" t="s">
        <v>307</v>
      </c>
      <c r="B4693" t="s">
        <v>137</v>
      </c>
      <c r="C4693" t="s">
        <v>20</v>
      </c>
      <c r="D4693">
        <v>96</v>
      </c>
      <c r="E4693">
        <v>108</v>
      </c>
    </row>
    <row r="4694" spans="1:5" x14ac:dyDescent="0.25">
      <c r="A4694" t="s">
        <v>307</v>
      </c>
      <c r="B4694" t="s">
        <v>137</v>
      </c>
      <c r="C4694" t="s">
        <v>21</v>
      </c>
      <c r="D4694">
        <v>84</v>
      </c>
      <c r="E4694">
        <v>96</v>
      </c>
    </row>
    <row r="4695" spans="1:5" x14ac:dyDescent="0.25">
      <c r="A4695" t="s">
        <v>307</v>
      </c>
      <c r="B4695" t="s">
        <v>138</v>
      </c>
      <c r="C4695" t="s">
        <v>300</v>
      </c>
      <c r="D4695">
        <v>440</v>
      </c>
      <c r="E4695">
        <v>419</v>
      </c>
    </row>
    <row r="4696" spans="1:5" x14ac:dyDescent="0.25">
      <c r="A4696" t="s">
        <v>307</v>
      </c>
      <c r="B4696" t="s">
        <v>138</v>
      </c>
      <c r="C4696" t="s">
        <v>4</v>
      </c>
      <c r="D4696">
        <v>1739</v>
      </c>
      <c r="E4696">
        <v>1651</v>
      </c>
    </row>
    <row r="4697" spans="1:5" x14ac:dyDescent="0.25">
      <c r="A4697" t="s">
        <v>307</v>
      </c>
      <c r="B4697" t="s">
        <v>138</v>
      </c>
      <c r="C4697" t="s">
        <v>5</v>
      </c>
      <c r="D4697">
        <v>2146</v>
      </c>
      <c r="E4697">
        <v>2065</v>
      </c>
    </row>
    <row r="4698" spans="1:5" x14ac:dyDescent="0.25">
      <c r="A4698" t="s">
        <v>307</v>
      </c>
      <c r="B4698" t="s">
        <v>138</v>
      </c>
      <c r="C4698" t="s">
        <v>6</v>
      </c>
      <c r="D4698">
        <v>2069</v>
      </c>
      <c r="E4698">
        <v>2004</v>
      </c>
    </row>
    <row r="4699" spans="1:5" x14ac:dyDescent="0.25">
      <c r="A4699" t="s">
        <v>307</v>
      </c>
      <c r="B4699" t="s">
        <v>138</v>
      </c>
      <c r="C4699" t="s">
        <v>7</v>
      </c>
      <c r="D4699">
        <v>1958</v>
      </c>
      <c r="E4699">
        <v>1905</v>
      </c>
    </row>
    <row r="4700" spans="1:5" x14ac:dyDescent="0.25">
      <c r="A4700" t="s">
        <v>307</v>
      </c>
      <c r="B4700" t="s">
        <v>138</v>
      </c>
      <c r="C4700" t="s">
        <v>8</v>
      </c>
      <c r="D4700">
        <v>1739</v>
      </c>
      <c r="E4700">
        <v>1742</v>
      </c>
    </row>
    <row r="4701" spans="1:5" x14ac:dyDescent="0.25">
      <c r="A4701" t="s">
        <v>307</v>
      </c>
      <c r="B4701" t="s">
        <v>138</v>
      </c>
      <c r="C4701" t="s">
        <v>9</v>
      </c>
      <c r="D4701">
        <v>1579</v>
      </c>
      <c r="E4701">
        <v>1613</v>
      </c>
    </row>
    <row r="4702" spans="1:5" x14ac:dyDescent="0.25">
      <c r="A4702" t="s">
        <v>307</v>
      </c>
      <c r="B4702" t="s">
        <v>138</v>
      </c>
      <c r="C4702" t="s">
        <v>10</v>
      </c>
      <c r="D4702">
        <v>1433</v>
      </c>
      <c r="E4702">
        <v>1511</v>
      </c>
    </row>
    <row r="4703" spans="1:5" x14ac:dyDescent="0.25">
      <c r="A4703" t="s">
        <v>307</v>
      </c>
      <c r="B4703" t="s">
        <v>138</v>
      </c>
      <c r="C4703" t="s">
        <v>11</v>
      </c>
      <c r="D4703">
        <v>1221</v>
      </c>
      <c r="E4703">
        <v>1336</v>
      </c>
    </row>
    <row r="4704" spans="1:5" x14ac:dyDescent="0.25">
      <c r="A4704" t="s">
        <v>307</v>
      </c>
      <c r="B4704" t="s">
        <v>138</v>
      </c>
      <c r="C4704" t="s">
        <v>12</v>
      </c>
      <c r="D4704">
        <v>1025</v>
      </c>
      <c r="E4704">
        <v>1150</v>
      </c>
    </row>
    <row r="4705" spans="1:5" x14ac:dyDescent="0.25">
      <c r="A4705" t="s">
        <v>307</v>
      </c>
      <c r="B4705" t="s">
        <v>138</v>
      </c>
      <c r="C4705" t="s">
        <v>13</v>
      </c>
      <c r="D4705">
        <v>886</v>
      </c>
      <c r="E4705">
        <v>980</v>
      </c>
    </row>
    <row r="4706" spans="1:5" x14ac:dyDescent="0.25">
      <c r="A4706" t="s">
        <v>307</v>
      </c>
      <c r="B4706" t="s">
        <v>138</v>
      </c>
      <c r="C4706" t="s">
        <v>14</v>
      </c>
      <c r="D4706">
        <v>778</v>
      </c>
      <c r="E4706">
        <v>830</v>
      </c>
    </row>
    <row r="4707" spans="1:5" x14ac:dyDescent="0.25">
      <c r="A4707" t="s">
        <v>307</v>
      </c>
      <c r="B4707" t="s">
        <v>138</v>
      </c>
      <c r="C4707" t="s">
        <v>15</v>
      </c>
      <c r="D4707">
        <v>649</v>
      </c>
      <c r="E4707">
        <v>680</v>
      </c>
    </row>
    <row r="4708" spans="1:5" x14ac:dyDescent="0.25">
      <c r="A4708" t="s">
        <v>307</v>
      </c>
      <c r="B4708" t="s">
        <v>138</v>
      </c>
      <c r="C4708" t="s">
        <v>16</v>
      </c>
      <c r="D4708">
        <v>525</v>
      </c>
      <c r="E4708">
        <v>541</v>
      </c>
    </row>
    <row r="4709" spans="1:5" x14ac:dyDescent="0.25">
      <c r="A4709" t="s">
        <v>307</v>
      </c>
      <c r="B4709" t="s">
        <v>138</v>
      </c>
      <c r="C4709" t="s">
        <v>17</v>
      </c>
      <c r="D4709">
        <v>394</v>
      </c>
      <c r="E4709">
        <v>409</v>
      </c>
    </row>
    <row r="4710" spans="1:5" x14ac:dyDescent="0.25">
      <c r="A4710" t="s">
        <v>307</v>
      </c>
      <c r="B4710" t="s">
        <v>138</v>
      </c>
      <c r="C4710" t="s">
        <v>18</v>
      </c>
      <c r="D4710">
        <v>275</v>
      </c>
      <c r="E4710">
        <v>289</v>
      </c>
    </row>
    <row r="4711" spans="1:5" x14ac:dyDescent="0.25">
      <c r="A4711" t="s">
        <v>307</v>
      </c>
      <c r="B4711" t="s">
        <v>138</v>
      </c>
      <c r="C4711" t="s">
        <v>19</v>
      </c>
      <c r="D4711">
        <v>177</v>
      </c>
      <c r="E4711">
        <v>193</v>
      </c>
    </row>
    <row r="4712" spans="1:5" x14ac:dyDescent="0.25">
      <c r="A4712" t="s">
        <v>307</v>
      </c>
      <c r="B4712" t="s">
        <v>138</v>
      </c>
      <c r="C4712" t="s">
        <v>20</v>
      </c>
      <c r="D4712">
        <v>108</v>
      </c>
      <c r="E4712">
        <v>121</v>
      </c>
    </row>
    <row r="4713" spans="1:5" x14ac:dyDescent="0.25">
      <c r="A4713" t="s">
        <v>307</v>
      </c>
      <c r="B4713" t="s">
        <v>138</v>
      </c>
      <c r="C4713" t="s">
        <v>21</v>
      </c>
      <c r="D4713">
        <v>95</v>
      </c>
      <c r="E4713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</sheetPr>
  <dimension ref="A2:Q60"/>
  <sheetViews>
    <sheetView showGridLines="0" tabSelected="1" zoomScaleNormal="100" workbookViewId="0">
      <selection activeCell="B33" sqref="B33"/>
    </sheetView>
  </sheetViews>
  <sheetFormatPr baseColWidth="10" defaultRowHeight="15" x14ac:dyDescent="0.25"/>
  <cols>
    <col min="1" max="1" width="15.85546875" customWidth="1"/>
    <col min="2" max="2" width="17.140625" customWidth="1"/>
    <col min="3" max="3" width="16.5703125" bestFit="1" customWidth="1"/>
  </cols>
  <sheetData>
    <row r="2" spans="1:17" ht="23.25" x14ac:dyDescent="0.35">
      <c r="A2" s="1" t="s">
        <v>317</v>
      </c>
      <c r="B2" t="s">
        <v>149</v>
      </c>
      <c r="F2" s="104" t="s">
        <v>146</v>
      </c>
      <c r="G2" s="104"/>
      <c r="H2" s="104"/>
      <c r="I2" s="104"/>
      <c r="J2" s="104"/>
      <c r="K2" s="104"/>
      <c r="L2" s="104"/>
      <c r="M2" s="104"/>
      <c r="N2" s="104"/>
    </row>
    <row r="3" spans="1:17" ht="18.75" x14ac:dyDescent="0.25">
      <c r="A3" s="1" t="s">
        <v>0</v>
      </c>
      <c r="B3" t="s">
        <v>149</v>
      </c>
      <c r="C3" s="4"/>
      <c r="F3" s="105" t="s">
        <v>147</v>
      </c>
      <c r="G3" s="105"/>
      <c r="H3" s="105"/>
      <c r="I3" s="105"/>
      <c r="J3" s="105"/>
      <c r="K3" s="105"/>
      <c r="L3" s="105"/>
      <c r="M3" s="105"/>
      <c r="N3" s="105"/>
    </row>
    <row r="4" spans="1:17" ht="15.75" x14ac:dyDescent="0.25">
      <c r="F4" s="106" t="s">
        <v>148</v>
      </c>
      <c r="G4" s="106"/>
      <c r="H4" s="106"/>
      <c r="I4" s="106"/>
      <c r="J4" s="106"/>
      <c r="K4" s="106"/>
      <c r="L4" s="106"/>
      <c r="M4" s="106"/>
      <c r="N4" s="106"/>
    </row>
    <row r="5" spans="1:17" ht="18.75" x14ac:dyDescent="0.3">
      <c r="A5" s="1" t="s">
        <v>318</v>
      </c>
      <c r="B5" t="s">
        <v>142</v>
      </c>
      <c r="C5" t="s">
        <v>143</v>
      </c>
      <c r="D5" s="48" t="s">
        <v>145</v>
      </c>
      <c r="E5" s="6"/>
      <c r="F5" s="5" t="s">
        <v>321</v>
      </c>
    </row>
    <row r="6" spans="1:17" x14ac:dyDescent="0.25">
      <c r="A6" s="2" t="s">
        <v>4</v>
      </c>
      <c r="B6" s="3">
        <v>263541</v>
      </c>
      <c r="C6" s="3">
        <v>247713</v>
      </c>
      <c r="D6" s="49">
        <f>SUM(B6:C6)</f>
        <v>511254</v>
      </c>
      <c r="E6" s="3"/>
      <c r="Q6" t="str">
        <f>IF(B3 = "(Todas)","CHIAPAS",B3)</f>
        <v>CHIAPAS</v>
      </c>
    </row>
    <row r="7" spans="1:17" x14ac:dyDescent="0.25">
      <c r="A7" s="2" t="s">
        <v>5</v>
      </c>
      <c r="B7" s="3">
        <v>327056</v>
      </c>
      <c r="C7" s="3">
        <v>309157</v>
      </c>
      <c r="D7" s="50">
        <f t="shared" ref="D7:D25" si="0">SUM(B7:C7)</f>
        <v>636213</v>
      </c>
      <c r="E7" s="3"/>
    </row>
    <row r="8" spans="1:17" x14ac:dyDescent="0.25">
      <c r="A8" s="2" t="s">
        <v>6</v>
      </c>
      <c r="B8" s="3">
        <v>314072</v>
      </c>
      <c r="C8" s="3">
        <v>299352</v>
      </c>
      <c r="D8" s="50">
        <f t="shared" si="0"/>
        <v>613424</v>
      </c>
      <c r="E8" s="3"/>
    </row>
    <row r="9" spans="1:17" x14ac:dyDescent="0.25">
      <c r="A9" s="2" t="s">
        <v>7</v>
      </c>
      <c r="B9" s="3">
        <v>290817</v>
      </c>
      <c r="C9" s="3">
        <v>280098</v>
      </c>
      <c r="D9" s="50">
        <f t="shared" si="0"/>
        <v>570915</v>
      </c>
      <c r="E9" s="3"/>
    </row>
    <row r="10" spans="1:17" x14ac:dyDescent="0.25">
      <c r="A10" s="2" t="s">
        <v>8</v>
      </c>
      <c r="B10" s="3">
        <v>261254</v>
      </c>
      <c r="C10" s="3">
        <v>259134</v>
      </c>
      <c r="D10" s="50">
        <f t="shared" si="0"/>
        <v>520388</v>
      </c>
      <c r="E10" s="3"/>
    </row>
    <row r="11" spans="1:17" x14ac:dyDescent="0.25">
      <c r="A11" s="2" t="s">
        <v>9</v>
      </c>
      <c r="B11" s="3">
        <v>241499</v>
      </c>
      <c r="C11" s="3">
        <v>246688</v>
      </c>
      <c r="D11" s="50">
        <f t="shared" si="0"/>
        <v>488187</v>
      </c>
      <c r="E11" s="3"/>
    </row>
    <row r="12" spans="1:17" x14ac:dyDescent="0.25">
      <c r="A12" s="2" t="s">
        <v>10</v>
      </c>
      <c r="B12" s="3">
        <v>225393</v>
      </c>
      <c r="C12" s="3">
        <v>236965</v>
      </c>
      <c r="D12" s="50">
        <f t="shared" si="0"/>
        <v>462358</v>
      </c>
      <c r="E12" s="3"/>
    </row>
    <row r="13" spans="1:17" x14ac:dyDescent="0.25">
      <c r="A13" s="2" t="s">
        <v>11</v>
      </c>
      <c r="B13" s="3">
        <v>192736</v>
      </c>
      <c r="C13" s="3">
        <v>212419</v>
      </c>
      <c r="D13" s="50">
        <f t="shared" si="0"/>
        <v>405155</v>
      </c>
      <c r="E13" s="3"/>
    </row>
    <row r="14" spans="1:17" x14ac:dyDescent="0.25">
      <c r="A14" s="2" t="s">
        <v>12</v>
      </c>
      <c r="B14" s="3">
        <v>165008</v>
      </c>
      <c r="C14" s="3">
        <v>188075</v>
      </c>
      <c r="D14" s="50">
        <f t="shared" si="0"/>
        <v>353083</v>
      </c>
      <c r="E14" s="3"/>
    </row>
    <row r="15" spans="1:17" x14ac:dyDescent="0.25">
      <c r="A15" s="2" t="s">
        <v>13</v>
      </c>
      <c r="B15" s="3">
        <v>147759</v>
      </c>
      <c r="C15" s="3">
        <v>166470</v>
      </c>
      <c r="D15" s="50">
        <f t="shared" si="0"/>
        <v>314229</v>
      </c>
      <c r="E15" s="3"/>
    </row>
    <row r="16" spans="1:17" x14ac:dyDescent="0.25">
      <c r="A16" s="2" t="s">
        <v>14</v>
      </c>
      <c r="B16" s="3">
        <v>131345</v>
      </c>
      <c r="C16" s="3">
        <v>142864</v>
      </c>
      <c r="D16" s="50">
        <f t="shared" si="0"/>
        <v>274209</v>
      </c>
      <c r="E16" s="3"/>
    </row>
    <row r="17" spans="1:5" x14ac:dyDescent="0.25">
      <c r="A17" s="2" t="s">
        <v>15</v>
      </c>
      <c r="B17" s="3">
        <v>109158</v>
      </c>
      <c r="C17" s="3">
        <v>116246</v>
      </c>
      <c r="D17" s="50">
        <f t="shared" si="0"/>
        <v>225404</v>
      </c>
      <c r="E17" s="3"/>
    </row>
    <row r="18" spans="1:5" x14ac:dyDescent="0.25">
      <c r="A18" s="2" t="s">
        <v>16</v>
      </c>
      <c r="B18" s="3">
        <v>88581</v>
      </c>
      <c r="C18" s="3">
        <v>92954</v>
      </c>
      <c r="D18" s="50">
        <f t="shared" si="0"/>
        <v>181535</v>
      </c>
      <c r="E18" s="3"/>
    </row>
    <row r="19" spans="1:5" x14ac:dyDescent="0.25">
      <c r="A19" s="2" t="s">
        <v>17</v>
      </c>
      <c r="B19" s="3">
        <v>66720</v>
      </c>
      <c r="C19" s="3">
        <v>69694</v>
      </c>
      <c r="D19" s="50">
        <f t="shared" si="0"/>
        <v>136414</v>
      </c>
      <c r="E19" s="3"/>
    </row>
    <row r="20" spans="1:5" x14ac:dyDescent="0.25">
      <c r="A20" s="2" t="s">
        <v>18</v>
      </c>
      <c r="B20" s="3">
        <v>46442</v>
      </c>
      <c r="C20" s="3">
        <v>48885</v>
      </c>
      <c r="D20" s="50">
        <f t="shared" si="0"/>
        <v>95327</v>
      </c>
      <c r="E20" s="3"/>
    </row>
    <row r="21" spans="1:5" x14ac:dyDescent="0.25">
      <c r="A21" s="2" t="s">
        <v>19</v>
      </c>
      <c r="B21" s="3">
        <v>30623</v>
      </c>
      <c r="C21" s="3">
        <v>32951</v>
      </c>
      <c r="D21" s="50">
        <f t="shared" si="0"/>
        <v>63574</v>
      </c>
      <c r="E21" s="3"/>
    </row>
    <row r="22" spans="1:5" x14ac:dyDescent="0.25">
      <c r="A22" s="2" t="s">
        <v>20</v>
      </c>
      <c r="B22" s="3">
        <v>18583</v>
      </c>
      <c r="C22" s="3">
        <v>20995</v>
      </c>
      <c r="D22" s="50">
        <f t="shared" si="0"/>
        <v>39578</v>
      </c>
      <c r="E22" s="3"/>
    </row>
    <row r="23" spans="1:5" x14ac:dyDescent="0.25">
      <c r="A23" s="2" t="s">
        <v>21</v>
      </c>
      <c r="B23" s="3">
        <v>15705</v>
      </c>
      <c r="C23" s="3">
        <v>17957</v>
      </c>
      <c r="D23" s="50">
        <f t="shared" si="0"/>
        <v>33662</v>
      </c>
      <c r="E23" s="3"/>
    </row>
    <row r="24" spans="1:5" x14ac:dyDescent="0.25">
      <c r="A24" s="2" t="s">
        <v>300</v>
      </c>
      <c r="B24" s="3">
        <v>66168</v>
      </c>
      <c r="C24" s="3">
        <v>62232</v>
      </c>
      <c r="D24" s="51">
        <f t="shared" si="0"/>
        <v>128400</v>
      </c>
      <c r="E24" s="3"/>
    </row>
    <row r="25" spans="1:5" x14ac:dyDescent="0.25">
      <c r="A25" s="2" t="s">
        <v>141</v>
      </c>
      <c r="B25" s="3">
        <v>3002460</v>
      </c>
      <c r="C25" s="3">
        <v>3050849</v>
      </c>
      <c r="D25" s="47">
        <f t="shared" si="0"/>
        <v>6053309</v>
      </c>
      <c r="E25" s="7"/>
    </row>
    <row r="35" spans="1:5" x14ac:dyDescent="0.25">
      <c r="A35" s="98" t="s">
        <v>308</v>
      </c>
    </row>
    <row r="36" spans="1:5" x14ac:dyDescent="0.25">
      <c r="A36" s="98" t="s">
        <v>309</v>
      </c>
    </row>
    <row r="37" spans="1:5" x14ac:dyDescent="0.25">
      <c r="A37" s="98" t="s">
        <v>328</v>
      </c>
    </row>
    <row r="39" spans="1:5" x14ac:dyDescent="0.25">
      <c r="A39" s="8">
        <f>SUM(B39:C39)</f>
        <v>100</v>
      </c>
      <c r="B39" s="8">
        <f>(B25*100)/D25</f>
        <v>49.600309516662705</v>
      </c>
      <c r="C39" s="8">
        <f>(C25*100)/D25</f>
        <v>50.399690483337295</v>
      </c>
    </row>
    <row r="40" spans="1:5" x14ac:dyDescent="0.25">
      <c r="A40" s="9" t="str">
        <f>B3</f>
        <v>(Todas)</v>
      </c>
      <c r="B40" s="9" t="s">
        <v>144</v>
      </c>
      <c r="C40" s="9" t="s">
        <v>140</v>
      </c>
    </row>
    <row r="41" spans="1:5" x14ac:dyDescent="0.25">
      <c r="A41" s="2" t="s">
        <v>3</v>
      </c>
      <c r="B41" s="3">
        <f>B24*-1</f>
        <v>-66168</v>
      </c>
      <c r="C41" s="3">
        <f>C24</f>
        <v>62232</v>
      </c>
      <c r="D41" s="3"/>
      <c r="E41" s="3"/>
    </row>
    <row r="42" spans="1:5" x14ac:dyDescent="0.25">
      <c r="A42" s="2" t="s">
        <v>4</v>
      </c>
      <c r="B42" s="3">
        <f>B6*-1</f>
        <v>-263541</v>
      </c>
      <c r="C42" s="3">
        <f>C6</f>
        <v>247713</v>
      </c>
    </row>
    <row r="43" spans="1:5" x14ac:dyDescent="0.25">
      <c r="A43" s="2" t="s">
        <v>5</v>
      </c>
      <c r="B43" s="3">
        <f t="shared" ref="B43:B58" si="1">B7*-1</f>
        <v>-327056</v>
      </c>
      <c r="C43" s="3">
        <f t="shared" ref="C43:C58" si="2">C7</f>
        <v>309157</v>
      </c>
    </row>
    <row r="44" spans="1:5" x14ac:dyDescent="0.25">
      <c r="A44" s="2" t="s">
        <v>6</v>
      </c>
      <c r="B44" s="3">
        <f t="shared" si="1"/>
        <v>-314072</v>
      </c>
      <c r="C44" s="3">
        <f t="shared" si="2"/>
        <v>299352</v>
      </c>
    </row>
    <row r="45" spans="1:5" x14ac:dyDescent="0.25">
      <c r="A45" s="2" t="s">
        <v>7</v>
      </c>
      <c r="B45" s="3">
        <f t="shared" si="1"/>
        <v>-290817</v>
      </c>
      <c r="C45" s="3">
        <f t="shared" si="2"/>
        <v>280098</v>
      </c>
    </row>
    <row r="46" spans="1:5" x14ac:dyDescent="0.25">
      <c r="A46" s="2" t="s">
        <v>8</v>
      </c>
      <c r="B46" s="3">
        <f t="shared" si="1"/>
        <v>-261254</v>
      </c>
      <c r="C46" s="3">
        <f t="shared" si="2"/>
        <v>259134</v>
      </c>
    </row>
    <row r="47" spans="1:5" x14ac:dyDescent="0.25">
      <c r="A47" s="2" t="s">
        <v>9</v>
      </c>
      <c r="B47" s="3">
        <f t="shared" si="1"/>
        <v>-241499</v>
      </c>
      <c r="C47" s="3">
        <f t="shared" si="2"/>
        <v>246688</v>
      </c>
    </row>
    <row r="48" spans="1:5" x14ac:dyDescent="0.25">
      <c r="A48" s="2" t="s">
        <v>10</v>
      </c>
      <c r="B48" s="3">
        <f t="shared" si="1"/>
        <v>-225393</v>
      </c>
      <c r="C48" s="3">
        <f t="shared" si="2"/>
        <v>236965</v>
      </c>
    </row>
    <row r="49" spans="1:3" x14ac:dyDescent="0.25">
      <c r="A49" s="2" t="s">
        <v>11</v>
      </c>
      <c r="B49" s="3">
        <f t="shared" si="1"/>
        <v>-192736</v>
      </c>
      <c r="C49" s="3">
        <f t="shared" si="2"/>
        <v>212419</v>
      </c>
    </row>
    <row r="50" spans="1:3" x14ac:dyDescent="0.25">
      <c r="A50" s="2" t="s">
        <v>12</v>
      </c>
      <c r="B50" s="3">
        <f t="shared" si="1"/>
        <v>-165008</v>
      </c>
      <c r="C50" s="3">
        <f t="shared" si="2"/>
        <v>188075</v>
      </c>
    </row>
    <row r="51" spans="1:3" x14ac:dyDescent="0.25">
      <c r="A51" s="2" t="s">
        <v>13</v>
      </c>
      <c r="B51" s="3">
        <f t="shared" si="1"/>
        <v>-147759</v>
      </c>
      <c r="C51" s="3">
        <f t="shared" si="2"/>
        <v>166470</v>
      </c>
    </row>
    <row r="52" spans="1:3" x14ac:dyDescent="0.25">
      <c r="A52" s="2" t="s">
        <v>14</v>
      </c>
      <c r="B52" s="3">
        <f t="shared" si="1"/>
        <v>-131345</v>
      </c>
      <c r="C52" s="3">
        <f t="shared" si="2"/>
        <v>142864</v>
      </c>
    </row>
    <row r="53" spans="1:3" x14ac:dyDescent="0.25">
      <c r="A53" s="2" t="s">
        <v>15</v>
      </c>
      <c r="B53" s="3">
        <f t="shared" si="1"/>
        <v>-109158</v>
      </c>
      <c r="C53" s="3">
        <f t="shared" si="2"/>
        <v>116246</v>
      </c>
    </row>
    <row r="54" spans="1:3" x14ac:dyDescent="0.25">
      <c r="A54" s="2" t="s">
        <v>16</v>
      </c>
      <c r="B54" s="3">
        <f t="shared" si="1"/>
        <v>-88581</v>
      </c>
      <c r="C54" s="3">
        <f t="shared" si="2"/>
        <v>92954</v>
      </c>
    </row>
    <row r="55" spans="1:3" x14ac:dyDescent="0.25">
      <c r="A55" s="2" t="s">
        <v>17</v>
      </c>
      <c r="B55" s="3">
        <f t="shared" si="1"/>
        <v>-66720</v>
      </c>
      <c r="C55" s="3">
        <f t="shared" si="2"/>
        <v>69694</v>
      </c>
    </row>
    <row r="56" spans="1:3" x14ac:dyDescent="0.25">
      <c r="A56" s="2" t="s">
        <v>18</v>
      </c>
      <c r="B56" s="3">
        <f t="shared" si="1"/>
        <v>-46442</v>
      </c>
      <c r="C56" s="3">
        <f t="shared" si="2"/>
        <v>48885</v>
      </c>
    </row>
    <row r="57" spans="1:3" x14ac:dyDescent="0.25">
      <c r="A57" s="2" t="s">
        <v>19</v>
      </c>
      <c r="B57" s="3">
        <f t="shared" si="1"/>
        <v>-30623</v>
      </c>
      <c r="C57" s="3">
        <f t="shared" si="2"/>
        <v>32951</v>
      </c>
    </row>
    <row r="58" spans="1:3" x14ac:dyDescent="0.25">
      <c r="A58" s="2" t="s">
        <v>20</v>
      </c>
      <c r="B58" s="3">
        <f t="shared" si="1"/>
        <v>-18583</v>
      </c>
      <c r="C58" s="3">
        <f t="shared" si="2"/>
        <v>20995</v>
      </c>
    </row>
    <row r="59" spans="1:3" x14ac:dyDescent="0.25">
      <c r="A59" s="2" t="s">
        <v>21</v>
      </c>
      <c r="B59" s="3">
        <f>B23*-1</f>
        <v>-15705</v>
      </c>
      <c r="C59" s="3">
        <f>C23</f>
        <v>17957</v>
      </c>
    </row>
    <row r="60" spans="1:3" x14ac:dyDescent="0.25">
      <c r="A60" s="10" t="s">
        <v>141</v>
      </c>
      <c r="B60" s="11">
        <f t="shared" ref="B60" si="3">B25*-1</f>
        <v>-3002460</v>
      </c>
      <c r="C60" s="11">
        <f t="shared" ref="C60" si="4">C25</f>
        <v>3050849</v>
      </c>
    </row>
  </sheetData>
  <mergeCells count="3">
    <mergeCell ref="F2:N2"/>
    <mergeCell ref="F3:N3"/>
    <mergeCell ref="F4:N4"/>
  </mergeCells>
  <printOptions horizontalCentered="1" verticalCentered="1"/>
  <pageMargins left="0.51181102362204722" right="0.55118110236220474" top="0.51181102362204722" bottom="0.55118110236220474" header="0.31496062992125984" footer="0.31496062992125984"/>
  <pageSetup scale="115" orientation="landscape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T136"/>
  <sheetViews>
    <sheetView zoomScaleNormal="100" workbookViewId="0">
      <selection activeCell="A133" sqref="A133"/>
    </sheetView>
  </sheetViews>
  <sheetFormatPr baseColWidth="10" defaultRowHeight="15" x14ac:dyDescent="0.25"/>
  <cols>
    <col min="1" max="1" width="4.42578125" style="100" customWidth="1"/>
    <col min="2" max="2" width="25.140625" customWidth="1"/>
    <col min="3" max="5" width="8.7109375" customWidth="1"/>
    <col min="6" max="6" width="2.5703125" customWidth="1"/>
    <col min="7" max="9" width="8.7109375" customWidth="1"/>
    <col min="10" max="10" width="2.28515625" customWidth="1"/>
    <col min="11" max="29" width="5.7109375" customWidth="1"/>
    <col min="30" max="30" width="3.28515625" customWidth="1"/>
    <col min="31" max="49" width="5.28515625" customWidth="1"/>
    <col min="50" max="50" width="3" customWidth="1"/>
    <col min="51" max="69" width="5.85546875" customWidth="1"/>
    <col min="70" max="70" width="2.5703125" customWidth="1"/>
    <col min="71" max="89" width="6" customWidth="1"/>
    <col min="95" max="95" width="3.28515625" customWidth="1"/>
  </cols>
  <sheetData>
    <row r="1" spans="1:202" ht="19.5" thickBot="1" x14ac:dyDescent="0.35">
      <c r="B1" s="52" t="s">
        <v>319</v>
      </c>
      <c r="C1" s="52"/>
      <c r="D1" s="52"/>
      <c r="E1" s="52"/>
      <c r="F1" s="52"/>
      <c r="G1" s="52"/>
      <c r="H1" s="52"/>
      <c r="I1" s="52"/>
      <c r="J1" s="52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</row>
    <row r="2" spans="1:202" ht="18.75" x14ac:dyDescent="0.3">
      <c r="B2" s="109" t="s">
        <v>320</v>
      </c>
      <c r="C2" s="112">
        <f>+C4+G4</f>
        <v>6053309</v>
      </c>
      <c r="D2" s="113"/>
      <c r="E2" s="113"/>
      <c r="F2" s="113"/>
      <c r="G2" s="113"/>
      <c r="H2" s="113"/>
      <c r="I2" s="11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</row>
    <row r="3" spans="1:202" x14ac:dyDescent="0.25">
      <c r="B3" s="110"/>
      <c r="C3" s="127" t="s">
        <v>310</v>
      </c>
      <c r="D3" s="128"/>
      <c r="E3" s="128"/>
      <c r="F3" s="84"/>
      <c r="G3" s="129" t="s">
        <v>311</v>
      </c>
      <c r="H3" s="129"/>
      <c r="I3" s="130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</row>
    <row r="4" spans="1:202" ht="19.5" thickBot="1" x14ac:dyDescent="0.35">
      <c r="B4" s="111"/>
      <c r="C4" s="115">
        <f>+E133</f>
        <v>1338385</v>
      </c>
      <c r="D4" s="116"/>
      <c r="E4" s="116"/>
      <c r="F4" s="53"/>
      <c r="G4" s="117">
        <f>+I133</f>
        <v>4714924</v>
      </c>
      <c r="H4" s="118"/>
      <c r="I4" s="119"/>
      <c r="J4" t="s">
        <v>322</v>
      </c>
      <c r="K4" s="90">
        <f>+K5/$C$5*100</f>
        <v>1.9155206286836934</v>
      </c>
      <c r="L4" s="90">
        <f t="shared" ref="L4:M4" si="0">+L5/$C$5*100</f>
        <v>7.8585461689587426</v>
      </c>
      <c r="M4" s="90">
        <f t="shared" si="0"/>
        <v>9.9705304518664057</v>
      </c>
      <c r="N4" s="90">
        <f t="shared" ref="N4" si="1">+N5/$C$5*100</f>
        <v>9.4302554027504915</v>
      </c>
      <c r="O4" s="90">
        <f t="shared" ref="O4" si="2">+O5/$C$5*100</f>
        <v>7.956777996070727</v>
      </c>
      <c r="P4" s="90">
        <f t="shared" ref="P4" si="3">+P5/$C$5*100</f>
        <v>7.5147347740667971</v>
      </c>
      <c r="Q4" s="90">
        <f t="shared" ref="Q4" si="4">+Q5/$C$5*100</f>
        <v>7.4656188605108058</v>
      </c>
      <c r="R4" s="90">
        <f t="shared" ref="R4" si="5">+R5/$C$5*100</f>
        <v>7.5638506876227902</v>
      </c>
      <c r="S4" s="90">
        <f t="shared" ref="S4" si="6">+S5/$C$5*100</f>
        <v>6.6797642436149314</v>
      </c>
      <c r="T4" s="90">
        <f t="shared" ref="T4" si="7">+T5/$C$5*100</f>
        <v>6.0903732809430258</v>
      </c>
      <c r="U4" s="90">
        <f t="shared" ref="U4" si="8">+U5/$C$5*100</f>
        <v>6.0412573673870336</v>
      </c>
      <c r="V4" s="90">
        <f t="shared" ref="V4" si="9">+V5/$C$5*100</f>
        <v>5.5500982318271124</v>
      </c>
      <c r="W4" s="90">
        <f t="shared" ref="W4" si="10">+W5/$C$5*100</f>
        <v>4.5677799607072691</v>
      </c>
      <c r="X4" s="90">
        <f t="shared" ref="X4" si="11">+X5/$C$5*100</f>
        <v>3.7328094302554029</v>
      </c>
      <c r="Y4" s="90">
        <f t="shared" ref="Y4" si="12">+Y5/$C$5*100</f>
        <v>2.8487229862475441</v>
      </c>
      <c r="Z4" s="90">
        <f t="shared" ref="Z4" si="13">+Z5/$C$5*100</f>
        <v>1.9646365422396856</v>
      </c>
      <c r="AA4" s="90">
        <f t="shared" ref="AA4" si="14">+AA5/$C$5*100</f>
        <v>1.37524557956778</v>
      </c>
      <c r="AB4" s="90">
        <f t="shared" ref="AB4" si="15">+AB5/$C$5*100</f>
        <v>0.83497053045186642</v>
      </c>
      <c r="AC4" s="90">
        <f t="shared" ref="AC4" si="16">+AC5/$C$5*100</f>
        <v>0.63850687622789781</v>
      </c>
      <c r="AD4" s="91"/>
      <c r="AE4" s="90">
        <f>+AE5/$D$5*100</f>
        <v>1.6896398399288575</v>
      </c>
      <c r="AF4" s="90">
        <f t="shared" ref="AF4:AW4" si="17">+AF5/$D$5*100</f>
        <v>6.9808803912850159</v>
      </c>
      <c r="AG4" s="90">
        <f t="shared" si="17"/>
        <v>8.626056024899956</v>
      </c>
      <c r="AH4" s="90">
        <f t="shared" si="17"/>
        <v>8.2703423743886173</v>
      </c>
      <c r="AI4" s="90">
        <f t="shared" si="17"/>
        <v>7.203201422854602</v>
      </c>
      <c r="AJ4" s="90">
        <f t="shared" si="17"/>
        <v>7.0253445975989326</v>
      </c>
      <c r="AK4" s="90">
        <f t="shared" si="17"/>
        <v>7.5144508670520231</v>
      </c>
      <c r="AL4" s="90">
        <f t="shared" si="17"/>
        <v>7.7367718986216101</v>
      </c>
      <c r="AM4" s="90">
        <f t="shared" si="17"/>
        <v>7.425522454424188</v>
      </c>
      <c r="AN4" s="90">
        <f t="shared" si="17"/>
        <v>7.1587372165406853</v>
      </c>
      <c r="AO4" s="90">
        <f t="shared" si="17"/>
        <v>7.0253445975989326</v>
      </c>
      <c r="AP4" s="90">
        <f t="shared" si="17"/>
        <v>6.2249888839484218</v>
      </c>
      <c r="AQ4" s="90">
        <f t="shared" si="17"/>
        <v>4.9799911071587371</v>
      </c>
      <c r="AR4" s="90">
        <f t="shared" si="17"/>
        <v>4.0462427745664744</v>
      </c>
      <c r="AS4" s="90">
        <f t="shared" si="17"/>
        <v>2.9791018230324586</v>
      </c>
      <c r="AT4" s="90">
        <f t="shared" si="17"/>
        <v>2.0453534904401955</v>
      </c>
      <c r="AU4" s="90">
        <f t="shared" si="17"/>
        <v>1.4228546020453534</v>
      </c>
      <c r="AV4" s="90">
        <f t="shared" si="17"/>
        <v>0.9337483325922632</v>
      </c>
      <c r="AW4" s="90">
        <f t="shared" si="17"/>
        <v>0.71142730102267671</v>
      </c>
      <c r="AX4" s="91"/>
      <c r="AY4" s="90">
        <f>+AY5/$G$5*100</f>
        <v>2.2909967845659165</v>
      </c>
      <c r="AZ4" s="90">
        <f t="shared" ref="AZ4:BQ4" si="18">+AZ5/$G$5*100</f>
        <v>9.0434083601286179</v>
      </c>
      <c r="BA4" s="90">
        <f t="shared" si="18"/>
        <v>11.160235798499464</v>
      </c>
      <c r="BB4" s="90">
        <f t="shared" si="18"/>
        <v>10.758306538049304</v>
      </c>
      <c r="BC4" s="90">
        <f t="shared" si="18"/>
        <v>10.182207931404074</v>
      </c>
      <c r="BD4" s="90">
        <f t="shared" si="18"/>
        <v>9.0434083601286179</v>
      </c>
      <c r="BE4" s="90">
        <f t="shared" si="18"/>
        <v>8.2127545551982841</v>
      </c>
      <c r="BF4" s="90">
        <f t="shared" si="18"/>
        <v>7.395498392282958</v>
      </c>
      <c r="BG4" s="90">
        <f t="shared" si="18"/>
        <v>6.3504823151125409</v>
      </c>
      <c r="BH4" s="90">
        <f t="shared" si="18"/>
        <v>5.332261521972133</v>
      </c>
      <c r="BI4" s="90">
        <f t="shared" si="18"/>
        <v>4.6087888531618439</v>
      </c>
      <c r="BJ4" s="90">
        <f t="shared" si="18"/>
        <v>4.0460878885316189</v>
      </c>
      <c r="BK4" s="90">
        <f t="shared" si="18"/>
        <v>3.3762057877813509</v>
      </c>
      <c r="BL4" s="90">
        <f t="shared" si="18"/>
        <v>2.7331189710610935</v>
      </c>
      <c r="BM4" s="90">
        <f t="shared" si="18"/>
        <v>2.04983922829582</v>
      </c>
      <c r="BN4" s="90">
        <f t="shared" si="18"/>
        <v>1.4335476956055735</v>
      </c>
      <c r="BO4" s="90">
        <f t="shared" si="18"/>
        <v>0.92443729903536975</v>
      </c>
      <c r="BP4" s="90">
        <f t="shared" si="18"/>
        <v>0.56270096463022512</v>
      </c>
      <c r="BQ4" s="90">
        <f t="shared" si="18"/>
        <v>0.49571275455519825</v>
      </c>
      <c r="BR4" s="91"/>
      <c r="BS4" s="90">
        <f>+BS5/$H$5*100</f>
        <v>2.144528203795165</v>
      </c>
      <c r="BT4" s="90">
        <f t="shared" ref="BT4:CK4" si="19">+BT5/$H$5*100</f>
        <v>8.4481414088900451</v>
      </c>
      <c r="BU4" s="90">
        <f t="shared" si="19"/>
        <v>10.566675331427087</v>
      </c>
      <c r="BV4" s="90">
        <f t="shared" si="19"/>
        <v>10.254743956329609</v>
      </c>
      <c r="BW4" s="90">
        <f t="shared" si="19"/>
        <v>9.7478554717962052</v>
      </c>
      <c r="BX4" s="90">
        <f t="shared" si="19"/>
        <v>8.9160384715362628</v>
      </c>
      <c r="BY4" s="90">
        <f t="shared" si="19"/>
        <v>8.2531842994541211</v>
      </c>
      <c r="BZ4" s="90">
        <f t="shared" si="19"/>
        <v>7.6813101117754092</v>
      </c>
      <c r="CA4" s="90">
        <f t="shared" si="19"/>
        <v>6.8364959708864053</v>
      </c>
      <c r="CB4" s="90">
        <f t="shared" si="19"/>
        <v>5.8877047049649081</v>
      </c>
      <c r="CC4" s="90">
        <f t="shared" si="19"/>
        <v>5.0168962828177799</v>
      </c>
      <c r="CD4" s="90">
        <f t="shared" si="19"/>
        <v>4.2500649857031458</v>
      </c>
      <c r="CE4" s="90">
        <f t="shared" si="19"/>
        <v>3.4832336885885109</v>
      </c>
      <c r="CF4" s="90">
        <f t="shared" si="19"/>
        <v>2.7683909539901221</v>
      </c>
      <c r="CG4" s="90">
        <f t="shared" si="19"/>
        <v>2.0925396412789188</v>
      </c>
      <c r="CH4" s="90">
        <f t="shared" si="19"/>
        <v>1.4816740317130233</v>
      </c>
      <c r="CI4" s="90">
        <f t="shared" si="19"/>
        <v>0.98778268780868217</v>
      </c>
      <c r="CJ4" s="90">
        <f t="shared" si="19"/>
        <v>0.62386275019495718</v>
      </c>
      <c r="CK4" s="90">
        <f t="shared" si="19"/>
        <v>0.55887704704964902</v>
      </c>
    </row>
    <row r="5" spans="1:202" ht="18.75" x14ac:dyDescent="0.3">
      <c r="B5" s="85">
        <v>2023</v>
      </c>
      <c r="C5" s="86">
        <v>2036</v>
      </c>
      <c r="D5" s="87">
        <v>2249</v>
      </c>
      <c r="E5" s="87"/>
      <c r="G5" s="88">
        <v>7464</v>
      </c>
      <c r="H5" s="89">
        <v>7694</v>
      </c>
      <c r="I5" s="89"/>
      <c r="K5" s="54">
        <v>39</v>
      </c>
      <c r="L5" s="54">
        <v>160</v>
      </c>
      <c r="M5" s="54">
        <v>203</v>
      </c>
      <c r="N5" s="54">
        <v>192</v>
      </c>
      <c r="O5" s="54">
        <v>162</v>
      </c>
      <c r="P5" s="54">
        <v>153</v>
      </c>
      <c r="Q5" s="54">
        <v>152</v>
      </c>
      <c r="R5" s="54">
        <v>154</v>
      </c>
      <c r="S5" s="54">
        <v>136</v>
      </c>
      <c r="T5" s="54">
        <v>124</v>
      </c>
      <c r="U5" s="54">
        <v>123</v>
      </c>
      <c r="V5" s="54">
        <v>113</v>
      </c>
      <c r="W5" s="54">
        <v>93</v>
      </c>
      <c r="X5" s="54">
        <v>76</v>
      </c>
      <c r="Y5" s="54">
        <v>58</v>
      </c>
      <c r="Z5" s="54">
        <v>40</v>
      </c>
      <c r="AA5" s="54">
        <v>28</v>
      </c>
      <c r="AB5" s="54">
        <v>17</v>
      </c>
      <c r="AC5" s="54">
        <v>13</v>
      </c>
      <c r="AE5" s="54">
        <v>38</v>
      </c>
      <c r="AF5" s="54">
        <v>157</v>
      </c>
      <c r="AG5" s="54">
        <v>194</v>
      </c>
      <c r="AH5" s="54">
        <v>186</v>
      </c>
      <c r="AI5" s="54">
        <v>162</v>
      </c>
      <c r="AJ5" s="54">
        <v>158</v>
      </c>
      <c r="AK5" s="54">
        <v>169</v>
      </c>
      <c r="AL5" s="54">
        <v>174</v>
      </c>
      <c r="AM5" s="54">
        <v>167</v>
      </c>
      <c r="AN5" s="54">
        <v>161</v>
      </c>
      <c r="AO5" s="54">
        <v>158</v>
      </c>
      <c r="AP5" s="54">
        <v>140</v>
      </c>
      <c r="AQ5" s="54">
        <v>112</v>
      </c>
      <c r="AR5" s="54">
        <v>91</v>
      </c>
      <c r="AS5" s="54">
        <v>67</v>
      </c>
      <c r="AT5" s="54">
        <v>46</v>
      </c>
      <c r="AU5" s="54">
        <v>32</v>
      </c>
      <c r="AV5" s="54">
        <v>21</v>
      </c>
      <c r="AW5" s="54">
        <v>16</v>
      </c>
      <c r="AY5" s="54">
        <v>171</v>
      </c>
      <c r="AZ5" s="54">
        <v>675</v>
      </c>
      <c r="BA5" s="54">
        <v>833</v>
      </c>
      <c r="BB5" s="54">
        <v>803</v>
      </c>
      <c r="BC5" s="54">
        <v>760</v>
      </c>
      <c r="BD5" s="54">
        <v>675</v>
      </c>
      <c r="BE5" s="54">
        <v>613</v>
      </c>
      <c r="BF5" s="54">
        <v>552</v>
      </c>
      <c r="BG5" s="54">
        <v>474</v>
      </c>
      <c r="BH5" s="54">
        <v>398</v>
      </c>
      <c r="BI5" s="54">
        <v>344</v>
      </c>
      <c r="BJ5" s="54">
        <v>302</v>
      </c>
      <c r="BK5" s="54">
        <v>252</v>
      </c>
      <c r="BL5" s="54">
        <v>204</v>
      </c>
      <c r="BM5" s="54">
        <v>153</v>
      </c>
      <c r="BN5" s="54">
        <v>107</v>
      </c>
      <c r="BO5" s="54">
        <v>69</v>
      </c>
      <c r="BP5" s="54">
        <v>42</v>
      </c>
      <c r="BQ5" s="54">
        <v>37</v>
      </c>
      <c r="BS5" s="54">
        <v>165</v>
      </c>
      <c r="BT5" s="54">
        <v>650</v>
      </c>
      <c r="BU5" s="54">
        <v>813</v>
      </c>
      <c r="BV5" s="54">
        <v>789</v>
      </c>
      <c r="BW5" s="54">
        <v>750</v>
      </c>
      <c r="BX5" s="54">
        <v>686</v>
      </c>
      <c r="BY5" s="54">
        <v>635</v>
      </c>
      <c r="BZ5" s="54">
        <v>591</v>
      </c>
      <c r="CA5" s="54">
        <v>526</v>
      </c>
      <c r="CB5" s="54">
        <v>453</v>
      </c>
      <c r="CC5" s="54">
        <v>386</v>
      </c>
      <c r="CD5" s="54">
        <v>327</v>
      </c>
      <c r="CE5" s="54">
        <v>268</v>
      </c>
      <c r="CF5" s="54">
        <v>213</v>
      </c>
      <c r="CG5" s="54">
        <v>161</v>
      </c>
      <c r="CH5" s="54">
        <v>114</v>
      </c>
      <c r="CI5" s="54">
        <v>76</v>
      </c>
      <c r="CJ5" s="54">
        <v>48</v>
      </c>
      <c r="CK5" s="54">
        <v>43</v>
      </c>
    </row>
    <row r="6" spans="1:202" ht="17.25" customHeight="1" thickBot="1" x14ac:dyDescent="0.3">
      <c r="B6" s="85">
        <v>2024</v>
      </c>
      <c r="C6" s="63">
        <v>2165</v>
      </c>
      <c r="D6" s="64">
        <v>2201</v>
      </c>
      <c r="G6" s="67">
        <v>7629</v>
      </c>
      <c r="H6" s="64">
        <v>7751</v>
      </c>
      <c r="K6" s="54">
        <f>+$C$6*K4/100</f>
        <v>41.471021611001959</v>
      </c>
      <c r="L6" s="54">
        <f t="shared" ref="L6:AC6" si="20">+$C$6*L4/100</f>
        <v>170.13752455795679</v>
      </c>
      <c r="M6" s="54">
        <f t="shared" si="20"/>
        <v>215.86198428290768</v>
      </c>
      <c r="N6" s="54">
        <f t="shared" si="20"/>
        <v>204.16502946954813</v>
      </c>
      <c r="O6" s="54">
        <f t="shared" si="20"/>
        <v>172.26424361493125</v>
      </c>
      <c r="P6" s="54">
        <f t="shared" si="20"/>
        <v>162.69400785854614</v>
      </c>
      <c r="Q6" s="54">
        <f t="shared" si="20"/>
        <v>161.63064833005893</v>
      </c>
      <c r="R6" s="54">
        <f t="shared" si="20"/>
        <v>163.75736738703341</v>
      </c>
      <c r="S6" s="54">
        <f t="shared" si="20"/>
        <v>144.61689587426326</v>
      </c>
      <c r="T6" s="54">
        <f t="shared" si="20"/>
        <v>131.8565815324165</v>
      </c>
      <c r="U6" s="54">
        <f t="shared" si="20"/>
        <v>130.79322200392929</v>
      </c>
      <c r="V6" s="54">
        <f t="shared" si="20"/>
        <v>120.15962671905697</v>
      </c>
      <c r="W6" s="54">
        <f t="shared" si="20"/>
        <v>98.892436149312374</v>
      </c>
      <c r="X6" s="54">
        <f t="shared" si="20"/>
        <v>80.815324165029466</v>
      </c>
      <c r="Y6" s="54">
        <f t="shared" si="20"/>
        <v>61.674852652259332</v>
      </c>
      <c r="Z6" s="54">
        <f t="shared" si="20"/>
        <v>42.534381139489199</v>
      </c>
      <c r="AA6" s="54">
        <f t="shared" si="20"/>
        <v>29.774066797642437</v>
      </c>
      <c r="AB6" s="54">
        <f t="shared" si="20"/>
        <v>18.077111984282908</v>
      </c>
      <c r="AC6" s="54">
        <f t="shared" si="20"/>
        <v>13.823673870333987</v>
      </c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</row>
    <row r="7" spans="1:202" ht="18.75" x14ac:dyDescent="0.4">
      <c r="B7" s="120" t="s">
        <v>0</v>
      </c>
      <c r="C7" s="122" t="s">
        <v>310</v>
      </c>
      <c r="D7" s="122"/>
      <c r="E7" s="123"/>
      <c r="F7" s="55"/>
      <c r="G7" s="124" t="s">
        <v>311</v>
      </c>
      <c r="H7" s="125"/>
      <c r="I7" s="126"/>
      <c r="K7" s="107" t="s">
        <v>314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E7" s="108" t="s">
        <v>313</v>
      </c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Y7" s="107" t="s">
        <v>315</v>
      </c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54"/>
      <c r="BS7" s="108" t="s">
        <v>316</v>
      </c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M7" t="s">
        <v>323</v>
      </c>
      <c r="CO7" t="s">
        <v>324</v>
      </c>
    </row>
    <row r="8" spans="1:202" ht="30" thickBot="1" x14ac:dyDescent="0.3">
      <c r="B8" s="121"/>
      <c r="C8" s="56" t="s">
        <v>139</v>
      </c>
      <c r="D8" s="57" t="s">
        <v>140</v>
      </c>
      <c r="E8" s="58" t="s">
        <v>145</v>
      </c>
      <c r="F8" s="55"/>
      <c r="G8" s="59" t="s">
        <v>139</v>
      </c>
      <c r="H8" s="60" t="s">
        <v>140</v>
      </c>
      <c r="I8" s="61" t="s">
        <v>145</v>
      </c>
      <c r="K8" s="77" t="s">
        <v>300</v>
      </c>
      <c r="L8" s="78" t="s">
        <v>4</v>
      </c>
      <c r="M8" s="78" t="s">
        <v>5</v>
      </c>
      <c r="N8" s="78" t="s">
        <v>6</v>
      </c>
      <c r="O8" s="78" t="s">
        <v>7</v>
      </c>
      <c r="P8" s="78" t="s">
        <v>8</v>
      </c>
      <c r="Q8" s="78" t="s">
        <v>9</v>
      </c>
      <c r="R8" s="78" t="s">
        <v>10</v>
      </c>
      <c r="S8" s="78" t="s">
        <v>11</v>
      </c>
      <c r="T8" s="78" t="s">
        <v>12</v>
      </c>
      <c r="U8" s="78" t="s">
        <v>13</v>
      </c>
      <c r="V8" s="78" t="s">
        <v>14</v>
      </c>
      <c r="W8" s="78" t="s">
        <v>15</v>
      </c>
      <c r="X8" s="78" t="s">
        <v>16</v>
      </c>
      <c r="Y8" s="78" t="s">
        <v>17</v>
      </c>
      <c r="Z8" s="78" t="s">
        <v>18</v>
      </c>
      <c r="AA8" s="78" t="s">
        <v>19</v>
      </c>
      <c r="AB8" s="78" t="s">
        <v>20</v>
      </c>
      <c r="AC8" s="78" t="s">
        <v>312</v>
      </c>
      <c r="AE8" s="80" t="s">
        <v>300</v>
      </c>
      <c r="AF8" s="81" t="s">
        <v>4</v>
      </c>
      <c r="AG8" s="81" t="s">
        <v>5</v>
      </c>
      <c r="AH8" s="81" t="s">
        <v>6</v>
      </c>
      <c r="AI8" s="81" t="s">
        <v>7</v>
      </c>
      <c r="AJ8" s="81" t="s">
        <v>8</v>
      </c>
      <c r="AK8" s="81" t="s">
        <v>9</v>
      </c>
      <c r="AL8" s="81" t="s">
        <v>10</v>
      </c>
      <c r="AM8" s="81" t="s">
        <v>11</v>
      </c>
      <c r="AN8" s="81" t="s">
        <v>12</v>
      </c>
      <c r="AO8" s="81" t="s">
        <v>13</v>
      </c>
      <c r="AP8" s="81" t="s">
        <v>14</v>
      </c>
      <c r="AQ8" s="81" t="s">
        <v>15</v>
      </c>
      <c r="AR8" s="81" t="s">
        <v>16</v>
      </c>
      <c r="AS8" s="81" t="s">
        <v>17</v>
      </c>
      <c r="AT8" s="81" t="s">
        <v>18</v>
      </c>
      <c r="AU8" s="81" t="s">
        <v>19</v>
      </c>
      <c r="AV8" s="81" t="s">
        <v>20</v>
      </c>
      <c r="AW8" s="81" t="s">
        <v>312</v>
      </c>
      <c r="AY8" s="77" t="s">
        <v>300</v>
      </c>
      <c r="AZ8" s="78" t="s">
        <v>4</v>
      </c>
      <c r="BA8" s="78" t="s">
        <v>5</v>
      </c>
      <c r="BB8" s="78" t="s">
        <v>6</v>
      </c>
      <c r="BC8" s="78" t="s">
        <v>7</v>
      </c>
      <c r="BD8" s="78" t="s">
        <v>8</v>
      </c>
      <c r="BE8" s="78" t="s">
        <v>9</v>
      </c>
      <c r="BF8" s="78" t="s">
        <v>10</v>
      </c>
      <c r="BG8" s="78" t="s">
        <v>11</v>
      </c>
      <c r="BH8" s="78" t="s">
        <v>12</v>
      </c>
      <c r="BI8" s="78" t="s">
        <v>13</v>
      </c>
      <c r="BJ8" s="78" t="s">
        <v>14</v>
      </c>
      <c r="BK8" s="78" t="s">
        <v>15</v>
      </c>
      <c r="BL8" s="78" t="s">
        <v>16</v>
      </c>
      <c r="BM8" s="78" t="s">
        <v>17</v>
      </c>
      <c r="BN8" s="78" t="s">
        <v>18</v>
      </c>
      <c r="BO8" s="78" t="s">
        <v>19</v>
      </c>
      <c r="BP8" s="78" t="s">
        <v>20</v>
      </c>
      <c r="BQ8" s="78" t="s">
        <v>312</v>
      </c>
      <c r="BS8" s="80" t="s">
        <v>300</v>
      </c>
      <c r="BT8" s="81" t="s">
        <v>4</v>
      </c>
      <c r="BU8" s="81" t="s">
        <v>5</v>
      </c>
      <c r="BV8" s="81" t="s">
        <v>6</v>
      </c>
      <c r="BW8" s="81" t="s">
        <v>7</v>
      </c>
      <c r="BX8" s="81" t="s">
        <v>8</v>
      </c>
      <c r="BY8" s="81" t="s">
        <v>9</v>
      </c>
      <c r="BZ8" s="81" t="s">
        <v>10</v>
      </c>
      <c r="CA8" s="81" t="s">
        <v>11</v>
      </c>
      <c r="CB8" s="81" t="s">
        <v>12</v>
      </c>
      <c r="CC8" s="81" t="s">
        <v>13</v>
      </c>
      <c r="CD8" s="81" t="s">
        <v>14</v>
      </c>
      <c r="CE8" s="81" t="s">
        <v>15</v>
      </c>
      <c r="CF8" s="81" t="s">
        <v>16</v>
      </c>
      <c r="CG8" s="81" t="s">
        <v>17</v>
      </c>
      <c r="CH8" s="81" t="s">
        <v>18</v>
      </c>
      <c r="CI8" s="81" t="s">
        <v>19</v>
      </c>
      <c r="CJ8" s="81" t="s">
        <v>20</v>
      </c>
      <c r="CK8" s="81" t="s">
        <v>312</v>
      </c>
      <c r="CM8" s="56" t="s">
        <v>139</v>
      </c>
      <c r="CN8" s="57" t="s">
        <v>140</v>
      </c>
      <c r="CO8" s="56" t="s">
        <v>139</v>
      </c>
      <c r="CP8" s="57" t="s">
        <v>140</v>
      </c>
      <c r="CV8" s="92"/>
    </row>
    <row r="9" spans="1:202" x14ac:dyDescent="0.25">
      <c r="A9" s="101">
        <v>1</v>
      </c>
      <c r="B9" s="62" t="s">
        <v>2</v>
      </c>
      <c r="C9" s="63">
        <f>SUM(K9:AC9)</f>
        <v>2165</v>
      </c>
      <c r="D9" s="64">
        <f>SUM(AE9:AW9)</f>
        <v>2201</v>
      </c>
      <c r="E9" s="65">
        <f>+C9+D9</f>
        <v>4366</v>
      </c>
      <c r="F9" s="66"/>
      <c r="G9" s="70">
        <f>SUM(AY9:BQ9)</f>
        <v>7629</v>
      </c>
      <c r="H9" s="64">
        <f>SUM(BS9:CK9)</f>
        <v>7751</v>
      </c>
      <c r="I9" s="65">
        <f>+G9+H9</f>
        <v>15380</v>
      </c>
      <c r="J9" s="99"/>
      <c r="K9" s="94">
        <v>41</v>
      </c>
      <c r="L9" s="94">
        <v>170</v>
      </c>
      <c r="M9" s="94">
        <v>215</v>
      </c>
      <c r="N9" s="94">
        <v>204</v>
      </c>
      <c r="O9" s="94">
        <v>172</v>
      </c>
      <c r="P9" s="94">
        <v>162</v>
      </c>
      <c r="Q9" s="94">
        <v>161</v>
      </c>
      <c r="R9" s="94">
        <v>174</v>
      </c>
      <c r="S9" s="94">
        <v>144</v>
      </c>
      <c r="T9" s="94">
        <v>131</v>
      </c>
      <c r="U9" s="94">
        <v>130</v>
      </c>
      <c r="V9" s="94">
        <v>120</v>
      </c>
      <c r="W9" s="94">
        <v>98</v>
      </c>
      <c r="X9" s="94">
        <v>80</v>
      </c>
      <c r="Y9" s="94">
        <v>61</v>
      </c>
      <c r="Z9" s="94">
        <v>42</v>
      </c>
      <c r="AA9" s="94">
        <v>29</v>
      </c>
      <c r="AB9" s="94">
        <v>18</v>
      </c>
      <c r="AC9" s="94">
        <v>13</v>
      </c>
      <c r="AD9" s="95"/>
      <c r="AE9" s="96">
        <v>37</v>
      </c>
      <c r="AF9" s="96">
        <v>153</v>
      </c>
      <c r="AG9" s="96">
        <v>189</v>
      </c>
      <c r="AH9" s="96">
        <v>182</v>
      </c>
      <c r="AI9" s="96">
        <v>158</v>
      </c>
      <c r="AJ9" s="96">
        <v>154</v>
      </c>
      <c r="AK9" s="96">
        <v>165</v>
      </c>
      <c r="AL9" s="96">
        <v>178</v>
      </c>
      <c r="AM9" s="96">
        <v>163</v>
      </c>
      <c r="AN9" s="96">
        <v>157</v>
      </c>
      <c r="AO9" s="96">
        <v>154</v>
      </c>
      <c r="AP9" s="96">
        <v>137</v>
      </c>
      <c r="AQ9" s="96">
        <v>109</v>
      </c>
      <c r="AR9" s="96">
        <v>89</v>
      </c>
      <c r="AS9" s="96">
        <v>65</v>
      </c>
      <c r="AT9" s="96">
        <v>45</v>
      </c>
      <c r="AU9" s="96">
        <v>31</v>
      </c>
      <c r="AV9" s="96">
        <v>20</v>
      </c>
      <c r="AW9" s="96">
        <v>15</v>
      </c>
      <c r="AX9" s="95"/>
      <c r="AY9" s="94">
        <v>174</v>
      </c>
      <c r="AZ9" s="94">
        <v>689</v>
      </c>
      <c r="BA9" s="94">
        <v>851</v>
      </c>
      <c r="BB9" s="94">
        <v>820</v>
      </c>
      <c r="BC9" s="94">
        <v>776</v>
      </c>
      <c r="BD9" s="94">
        <v>689</v>
      </c>
      <c r="BE9" s="94">
        <v>626</v>
      </c>
      <c r="BF9" s="94">
        <v>576</v>
      </c>
      <c r="BG9" s="94">
        <v>484</v>
      </c>
      <c r="BH9" s="94">
        <v>406</v>
      </c>
      <c r="BI9" s="94">
        <v>351</v>
      </c>
      <c r="BJ9" s="94">
        <v>308</v>
      </c>
      <c r="BK9" s="94">
        <v>257</v>
      </c>
      <c r="BL9" s="94">
        <v>208</v>
      </c>
      <c r="BM9" s="94">
        <v>156</v>
      </c>
      <c r="BN9" s="94">
        <v>109</v>
      </c>
      <c r="BO9" s="94">
        <v>70</v>
      </c>
      <c r="BP9" s="94">
        <v>42</v>
      </c>
      <c r="BQ9" s="94">
        <v>37</v>
      </c>
      <c r="BR9" s="95"/>
      <c r="BS9" s="97">
        <v>166</v>
      </c>
      <c r="BT9" s="97">
        <v>654</v>
      </c>
      <c r="BU9" s="97">
        <v>819</v>
      </c>
      <c r="BV9" s="97">
        <v>794</v>
      </c>
      <c r="BW9" s="97">
        <v>755</v>
      </c>
      <c r="BX9" s="97">
        <v>691</v>
      </c>
      <c r="BY9" s="97">
        <v>639</v>
      </c>
      <c r="BZ9" s="97">
        <v>605</v>
      </c>
      <c r="CA9" s="97">
        <v>529</v>
      </c>
      <c r="CB9" s="97">
        <v>456</v>
      </c>
      <c r="CC9" s="97">
        <v>388</v>
      </c>
      <c r="CD9" s="97">
        <v>329</v>
      </c>
      <c r="CE9" s="97">
        <v>269</v>
      </c>
      <c r="CF9" s="97">
        <v>214</v>
      </c>
      <c r="CG9" s="97">
        <v>162</v>
      </c>
      <c r="CH9" s="97">
        <v>114</v>
      </c>
      <c r="CI9" s="97">
        <v>76</v>
      </c>
      <c r="CJ9" s="97">
        <v>48</v>
      </c>
      <c r="CK9" s="97">
        <v>43</v>
      </c>
      <c r="CM9">
        <f>SUM(K9:AC9)</f>
        <v>2165</v>
      </c>
      <c r="CN9">
        <f>SUM(AE9:AW9)</f>
        <v>2201</v>
      </c>
      <c r="CO9">
        <f>SUM(AY9:BQ9)</f>
        <v>7629</v>
      </c>
      <c r="CP9">
        <f>SUM(BS9:CK9)</f>
        <v>7751</v>
      </c>
      <c r="CQ9" s="3"/>
      <c r="CR9" s="3">
        <f>+C9-CM9</f>
        <v>0</v>
      </c>
      <c r="CS9" s="3">
        <f>+D9-CN9</f>
        <v>0</v>
      </c>
      <c r="CT9" s="3">
        <f>+G9-CO9</f>
        <v>0</v>
      </c>
      <c r="CU9" s="3">
        <f>+H9-CP9</f>
        <v>0</v>
      </c>
      <c r="CV9" s="92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</row>
    <row r="10" spans="1:202" x14ac:dyDescent="0.25">
      <c r="A10" s="101">
        <f>+A9+1</f>
        <v>2</v>
      </c>
      <c r="B10" s="68" t="s">
        <v>22</v>
      </c>
      <c r="C10" s="63">
        <f t="shared" ref="C10:C73" si="21">SUM(K10:AC10)</f>
        <v>2550</v>
      </c>
      <c r="D10" s="64">
        <f t="shared" ref="D10:D73" si="22">SUM(AE10:AW10)</f>
        <v>2591</v>
      </c>
      <c r="E10" s="69">
        <f t="shared" ref="E10:E73" si="23">+C10+D10</f>
        <v>5141</v>
      </c>
      <c r="F10" s="66"/>
      <c r="G10" s="70">
        <f t="shared" ref="G10:G73" si="24">SUM(AY10:BQ10)</f>
        <v>8983</v>
      </c>
      <c r="H10" s="64">
        <f t="shared" ref="H10:H73" si="25">SUM(BS10:CK10)</f>
        <v>9129</v>
      </c>
      <c r="I10" s="69">
        <f t="shared" ref="I10:I73" si="26">+G10+H10</f>
        <v>18112</v>
      </c>
      <c r="J10" s="99"/>
      <c r="K10" s="94">
        <v>48</v>
      </c>
      <c r="L10" s="94">
        <v>200</v>
      </c>
      <c r="M10" s="94">
        <v>254</v>
      </c>
      <c r="N10" s="94">
        <v>240</v>
      </c>
      <c r="O10" s="94">
        <v>202</v>
      </c>
      <c r="P10" s="94">
        <v>191</v>
      </c>
      <c r="Q10" s="94">
        <v>190</v>
      </c>
      <c r="R10" s="94">
        <v>200</v>
      </c>
      <c r="S10" s="94">
        <v>170</v>
      </c>
      <c r="T10" s="94">
        <v>155</v>
      </c>
      <c r="U10" s="94">
        <v>154</v>
      </c>
      <c r="V10" s="94">
        <v>141</v>
      </c>
      <c r="W10" s="94">
        <v>116</v>
      </c>
      <c r="X10" s="94">
        <v>95</v>
      </c>
      <c r="Y10" s="94">
        <v>72</v>
      </c>
      <c r="Z10" s="94">
        <v>50</v>
      </c>
      <c r="AA10" s="94">
        <v>35</v>
      </c>
      <c r="AB10" s="94">
        <v>21</v>
      </c>
      <c r="AC10" s="94">
        <v>16</v>
      </c>
      <c r="AD10" s="95"/>
      <c r="AE10" s="96">
        <v>43</v>
      </c>
      <c r="AF10" s="96">
        <v>180</v>
      </c>
      <c r="AG10" s="96">
        <v>223</v>
      </c>
      <c r="AH10" s="96">
        <v>214</v>
      </c>
      <c r="AI10" s="96">
        <v>186</v>
      </c>
      <c r="AJ10" s="96">
        <v>182</v>
      </c>
      <c r="AK10" s="96">
        <v>194</v>
      </c>
      <c r="AL10" s="96">
        <v>209</v>
      </c>
      <c r="AM10" s="96">
        <v>192</v>
      </c>
      <c r="AN10" s="96">
        <v>185</v>
      </c>
      <c r="AO10" s="96">
        <v>182</v>
      </c>
      <c r="AP10" s="96">
        <v>161</v>
      </c>
      <c r="AQ10" s="96">
        <v>129</v>
      </c>
      <c r="AR10" s="96">
        <v>104</v>
      </c>
      <c r="AS10" s="96">
        <v>77</v>
      </c>
      <c r="AT10" s="96">
        <v>52</v>
      </c>
      <c r="AU10" s="96">
        <v>36</v>
      </c>
      <c r="AV10" s="96">
        <v>24</v>
      </c>
      <c r="AW10" s="96">
        <v>18</v>
      </c>
      <c r="AX10" s="95"/>
      <c r="AY10" s="94">
        <v>205</v>
      </c>
      <c r="AZ10" s="94">
        <v>812</v>
      </c>
      <c r="BA10" s="94">
        <v>1002</v>
      </c>
      <c r="BB10" s="94">
        <v>966</v>
      </c>
      <c r="BC10" s="94">
        <v>914</v>
      </c>
      <c r="BD10" s="94">
        <v>812</v>
      </c>
      <c r="BE10" s="94">
        <v>737</v>
      </c>
      <c r="BF10" s="94">
        <v>673</v>
      </c>
      <c r="BG10" s="94">
        <v>570</v>
      </c>
      <c r="BH10" s="94">
        <v>478</v>
      </c>
      <c r="BI10" s="94">
        <v>414</v>
      </c>
      <c r="BJ10" s="94">
        <v>363</v>
      </c>
      <c r="BK10" s="94">
        <v>303</v>
      </c>
      <c r="BL10" s="94">
        <v>245</v>
      </c>
      <c r="BM10" s="94">
        <v>184</v>
      </c>
      <c r="BN10" s="94">
        <v>128</v>
      </c>
      <c r="BO10" s="94">
        <v>83</v>
      </c>
      <c r="BP10" s="94">
        <v>50</v>
      </c>
      <c r="BQ10" s="94">
        <v>44</v>
      </c>
      <c r="BR10" s="95"/>
      <c r="BS10" s="97">
        <v>195</v>
      </c>
      <c r="BT10" s="97">
        <v>771</v>
      </c>
      <c r="BU10" s="97">
        <v>964</v>
      </c>
      <c r="BV10" s="97">
        <v>936</v>
      </c>
      <c r="BW10" s="97">
        <v>889</v>
      </c>
      <c r="BX10" s="97">
        <v>813</v>
      </c>
      <c r="BY10" s="97">
        <v>753</v>
      </c>
      <c r="BZ10" s="97">
        <v>711</v>
      </c>
      <c r="CA10" s="97">
        <v>624</v>
      </c>
      <c r="CB10" s="97">
        <v>537</v>
      </c>
      <c r="CC10" s="97">
        <v>457</v>
      </c>
      <c r="CD10" s="97">
        <v>387</v>
      </c>
      <c r="CE10" s="97">
        <v>317</v>
      </c>
      <c r="CF10" s="97">
        <v>252</v>
      </c>
      <c r="CG10" s="97">
        <v>191</v>
      </c>
      <c r="CH10" s="97">
        <v>135</v>
      </c>
      <c r="CI10" s="97">
        <v>90</v>
      </c>
      <c r="CJ10" s="97">
        <v>56</v>
      </c>
      <c r="CK10" s="97">
        <v>51</v>
      </c>
      <c r="CM10">
        <f t="shared" ref="CM10:CM73" si="27">SUM(K10:AC10)</f>
        <v>2550</v>
      </c>
      <c r="CN10">
        <f t="shared" ref="CN10:CN73" si="28">SUM(AE10:AW10)</f>
        <v>2591</v>
      </c>
      <c r="CO10">
        <f t="shared" ref="CO10:CO73" si="29">SUM(AY10:BQ10)</f>
        <v>8983</v>
      </c>
      <c r="CP10">
        <f t="shared" ref="CP10:CP73" si="30">SUM(BS10:CK10)</f>
        <v>9129</v>
      </c>
      <c r="CQ10" s="3"/>
      <c r="CR10" s="3">
        <f t="shared" ref="CR10:CR73" si="31">+C10-CM10</f>
        <v>0</v>
      </c>
      <c r="CS10" s="3">
        <f t="shared" ref="CS10:CS73" si="32">+D10-CN10</f>
        <v>0</v>
      </c>
      <c r="CT10" s="3">
        <f t="shared" ref="CT10:CT73" si="33">+G10-CO10</f>
        <v>0</v>
      </c>
      <c r="CU10" s="3">
        <f t="shared" ref="CU10:CU73" si="34">+H10-CP10</f>
        <v>0</v>
      </c>
      <c r="CV10" s="92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</row>
    <row r="11" spans="1:202" x14ac:dyDescent="0.25">
      <c r="A11" s="101">
        <f t="shared" ref="A11:A74" si="35">+A10+1</f>
        <v>3</v>
      </c>
      <c r="B11" s="68" t="s">
        <v>23</v>
      </c>
      <c r="C11" s="63">
        <f t="shared" si="21"/>
        <v>3237</v>
      </c>
      <c r="D11" s="64">
        <f t="shared" si="22"/>
        <v>3289</v>
      </c>
      <c r="E11" s="69">
        <f t="shared" si="23"/>
        <v>6526</v>
      </c>
      <c r="F11" s="66"/>
      <c r="G11" s="70">
        <f t="shared" si="24"/>
        <v>11404</v>
      </c>
      <c r="H11" s="64">
        <f t="shared" si="25"/>
        <v>11587</v>
      </c>
      <c r="I11" s="69">
        <f t="shared" si="26"/>
        <v>22991</v>
      </c>
      <c r="J11" s="99"/>
      <c r="K11" s="94">
        <v>62</v>
      </c>
      <c r="L11" s="94">
        <v>254</v>
      </c>
      <c r="M11" s="94">
        <v>322</v>
      </c>
      <c r="N11" s="94">
        <v>305</v>
      </c>
      <c r="O11" s="94">
        <v>257</v>
      </c>
      <c r="P11" s="94">
        <v>243</v>
      </c>
      <c r="Q11" s="94">
        <v>241</v>
      </c>
      <c r="R11" s="94">
        <v>253</v>
      </c>
      <c r="S11" s="94">
        <v>216</v>
      </c>
      <c r="T11" s="94">
        <v>197</v>
      </c>
      <c r="U11" s="94">
        <v>195</v>
      </c>
      <c r="V11" s="94">
        <v>179</v>
      </c>
      <c r="W11" s="94">
        <v>147</v>
      </c>
      <c r="X11" s="94">
        <v>120</v>
      </c>
      <c r="Y11" s="94">
        <v>92</v>
      </c>
      <c r="Z11" s="94">
        <v>63</v>
      </c>
      <c r="AA11" s="94">
        <v>44</v>
      </c>
      <c r="AB11" s="94">
        <v>27</v>
      </c>
      <c r="AC11" s="94">
        <v>20</v>
      </c>
      <c r="AD11" s="95"/>
      <c r="AE11" s="96">
        <v>55</v>
      </c>
      <c r="AF11" s="96">
        <v>229</v>
      </c>
      <c r="AG11" s="96">
        <v>283</v>
      </c>
      <c r="AH11" s="96">
        <v>272</v>
      </c>
      <c r="AI11" s="96">
        <v>236</v>
      </c>
      <c r="AJ11" s="96">
        <v>231</v>
      </c>
      <c r="AK11" s="96">
        <v>247</v>
      </c>
      <c r="AL11" s="96">
        <v>263</v>
      </c>
      <c r="AM11" s="96">
        <v>244</v>
      </c>
      <c r="AN11" s="96">
        <v>235</v>
      </c>
      <c r="AO11" s="96">
        <v>231</v>
      </c>
      <c r="AP11" s="96">
        <v>204</v>
      </c>
      <c r="AQ11" s="96">
        <v>163</v>
      </c>
      <c r="AR11" s="96">
        <v>133</v>
      </c>
      <c r="AS11" s="96">
        <v>97</v>
      </c>
      <c r="AT11" s="96">
        <v>67</v>
      </c>
      <c r="AU11" s="96">
        <v>46</v>
      </c>
      <c r="AV11" s="96">
        <v>30</v>
      </c>
      <c r="AW11" s="96">
        <v>23</v>
      </c>
      <c r="AX11" s="95"/>
      <c r="AY11" s="94">
        <v>261</v>
      </c>
      <c r="AZ11" s="94">
        <v>1031</v>
      </c>
      <c r="BA11" s="94">
        <v>1272</v>
      </c>
      <c r="BB11" s="94">
        <v>1226</v>
      </c>
      <c r="BC11" s="94">
        <v>1161</v>
      </c>
      <c r="BD11" s="94">
        <v>1031</v>
      </c>
      <c r="BE11" s="94">
        <v>936</v>
      </c>
      <c r="BF11" s="94">
        <v>851</v>
      </c>
      <c r="BG11" s="94">
        <v>724</v>
      </c>
      <c r="BH11" s="94">
        <v>608</v>
      </c>
      <c r="BI11" s="94">
        <v>525</v>
      </c>
      <c r="BJ11" s="94">
        <v>461</v>
      </c>
      <c r="BK11" s="94">
        <v>385</v>
      </c>
      <c r="BL11" s="94">
        <v>311</v>
      </c>
      <c r="BM11" s="94">
        <v>233</v>
      </c>
      <c r="BN11" s="94">
        <v>163</v>
      </c>
      <c r="BO11" s="94">
        <v>105</v>
      </c>
      <c r="BP11" s="94">
        <v>64</v>
      </c>
      <c r="BQ11" s="94">
        <v>56</v>
      </c>
      <c r="BR11" s="95"/>
      <c r="BS11" s="97">
        <v>248</v>
      </c>
      <c r="BT11" s="97">
        <v>978</v>
      </c>
      <c r="BU11" s="97">
        <v>1224</v>
      </c>
      <c r="BV11" s="97">
        <v>1188</v>
      </c>
      <c r="BW11" s="97">
        <v>1129</v>
      </c>
      <c r="BX11" s="97">
        <v>1033</v>
      </c>
      <c r="BY11" s="97">
        <v>956</v>
      </c>
      <c r="BZ11" s="97">
        <v>898</v>
      </c>
      <c r="CA11" s="97">
        <v>792</v>
      </c>
      <c r="CB11" s="97">
        <v>682</v>
      </c>
      <c r="CC11" s="97">
        <v>581</v>
      </c>
      <c r="CD11" s="97">
        <v>492</v>
      </c>
      <c r="CE11" s="97">
        <v>403</v>
      </c>
      <c r="CF11" s="97">
        <v>320</v>
      </c>
      <c r="CG11" s="97">
        <v>242</v>
      </c>
      <c r="CH11" s="97">
        <v>171</v>
      </c>
      <c r="CI11" s="97">
        <v>114</v>
      </c>
      <c r="CJ11" s="97">
        <v>72</v>
      </c>
      <c r="CK11" s="97">
        <v>64</v>
      </c>
      <c r="CM11">
        <f t="shared" si="27"/>
        <v>3237</v>
      </c>
      <c r="CN11">
        <f t="shared" si="28"/>
        <v>3289</v>
      </c>
      <c r="CO11">
        <f t="shared" si="29"/>
        <v>11404</v>
      </c>
      <c r="CP11">
        <f t="shared" si="30"/>
        <v>11587</v>
      </c>
      <c r="CQ11" s="3"/>
      <c r="CR11" s="3">
        <f t="shared" si="31"/>
        <v>0</v>
      </c>
      <c r="CS11" s="3">
        <f t="shared" si="32"/>
        <v>0</v>
      </c>
      <c r="CT11" s="3">
        <f t="shared" si="33"/>
        <v>0</v>
      </c>
      <c r="CU11" s="3">
        <f t="shared" si="34"/>
        <v>0</v>
      </c>
      <c r="CV11" s="92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</row>
    <row r="12" spans="1:202" x14ac:dyDescent="0.25">
      <c r="A12" s="101">
        <f t="shared" si="35"/>
        <v>4</v>
      </c>
      <c r="B12" s="68" t="s">
        <v>24</v>
      </c>
      <c r="C12" s="63">
        <f t="shared" si="21"/>
        <v>1020</v>
      </c>
      <c r="D12" s="64">
        <f t="shared" si="22"/>
        <v>1037</v>
      </c>
      <c r="E12" s="69">
        <f t="shared" si="23"/>
        <v>2057</v>
      </c>
      <c r="F12" s="66"/>
      <c r="G12" s="70">
        <f t="shared" si="24"/>
        <v>3596</v>
      </c>
      <c r="H12" s="64">
        <f t="shared" si="25"/>
        <v>3652</v>
      </c>
      <c r="I12" s="69">
        <f t="shared" si="26"/>
        <v>7248</v>
      </c>
      <c r="J12" s="99"/>
      <c r="K12" s="94">
        <v>19</v>
      </c>
      <c r="L12" s="94">
        <v>80</v>
      </c>
      <c r="M12" s="94">
        <v>101</v>
      </c>
      <c r="N12" s="94">
        <v>96</v>
      </c>
      <c r="O12" s="94">
        <v>81</v>
      </c>
      <c r="P12" s="94">
        <v>76</v>
      </c>
      <c r="Q12" s="94">
        <v>76</v>
      </c>
      <c r="R12" s="94">
        <v>83</v>
      </c>
      <c r="S12" s="94">
        <v>68</v>
      </c>
      <c r="T12" s="94">
        <v>62</v>
      </c>
      <c r="U12" s="94">
        <v>61</v>
      </c>
      <c r="V12" s="94">
        <v>56</v>
      </c>
      <c r="W12" s="94">
        <v>46</v>
      </c>
      <c r="X12" s="94">
        <v>38</v>
      </c>
      <c r="Y12" s="94">
        <v>29</v>
      </c>
      <c r="Z12" s="94">
        <v>20</v>
      </c>
      <c r="AA12" s="94">
        <v>14</v>
      </c>
      <c r="AB12" s="94">
        <v>8</v>
      </c>
      <c r="AC12" s="94">
        <v>6</v>
      </c>
      <c r="AD12" s="95"/>
      <c r="AE12" s="96">
        <v>17</v>
      </c>
      <c r="AF12" s="96">
        <v>72</v>
      </c>
      <c r="AG12" s="96">
        <v>89</v>
      </c>
      <c r="AH12" s="96">
        <v>85</v>
      </c>
      <c r="AI12" s="96">
        <v>74</v>
      </c>
      <c r="AJ12" s="96">
        <v>72</v>
      </c>
      <c r="AK12" s="96">
        <v>77</v>
      </c>
      <c r="AL12" s="96">
        <v>91</v>
      </c>
      <c r="AM12" s="96">
        <v>77</v>
      </c>
      <c r="AN12" s="96">
        <v>74</v>
      </c>
      <c r="AO12" s="96">
        <v>72</v>
      </c>
      <c r="AP12" s="96">
        <v>64</v>
      </c>
      <c r="AQ12" s="96">
        <v>51</v>
      </c>
      <c r="AR12" s="96">
        <v>41</v>
      </c>
      <c r="AS12" s="96">
        <v>30</v>
      </c>
      <c r="AT12" s="96">
        <v>21</v>
      </c>
      <c r="AU12" s="96">
        <v>14</v>
      </c>
      <c r="AV12" s="96">
        <v>9</v>
      </c>
      <c r="AW12" s="96">
        <v>7</v>
      </c>
      <c r="AX12" s="95"/>
      <c r="AY12" s="94">
        <v>82</v>
      </c>
      <c r="AZ12" s="94">
        <v>325</v>
      </c>
      <c r="BA12" s="94">
        <v>401</v>
      </c>
      <c r="BB12" s="94">
        <v>386</v>
      </c>
      <c r="BC12" s="94">
        <v>366</v>
      </c>
      <c r="BD12" s="94">
        <v>325</v>
      </c>
      <c r="BE12" s="94">
        <v>295</v>
      </c>
      <c r="BF12" s="94">
        <v>274</v>
      </c>
      <c r="BG12" s="94">
        <v>228</v>
      </c>
      <c r="BH12" s="94">
        <v>191</v>
      </c>
      <c r="BI12" s="94">
        <v>165</v>
      </c>
      <c r="BJ12" s="94">
        <v>145</v>
      </c>
      <c r="BK12" s="94">
        <v>121</v>
      </c>
      <c r="BL12" s="94">
        <v>98</v>
      </c>
      <c r="BM12" s="94">
        <v>73</v>
      </c>
      <c r="BN12" s="94">
        <v>51</v>
      </c>
      <c r="BO12" s="94">
        <v>33</v>
      </c>
      <c r="BP12" s="94">
        <v>20</v>
      </c>
      <c r="BQ12" s="94">
        <v>17</v>
      </c>
      <c r="BR12" s="95"/>
      <c r="BS12" s="97">
        <v>78</v>
      </c>
      <c r="BT12" s="97">
        <v>308</v>
      </c>
      <c r="BU12" s="97">
        <v>385</v>
      </c>
      <c r="BV12" s="97">
        <v>374</v>
      </c>
      <c r="BW12" s="97">
        <v>355</v>
      </c>
      <c r="BX12" s="97">
        <v>325</v>
      </c>
      <c r="BY12" s="97">
        <v>301</v>
      </c>
      <c r="BZ12" s="97">
        <v>288</v>
      </c>
      <c r="CA12" s="97">
        <v>249</v>
      </c>
      <c r="CB12" s="97">
        <v>215</v>
      </c>
      <c r="CC12" s="97">
        <v>183</v>
      </c>
      <c r="CD12" s="97">
        <v>155</v>
      </c>
      <c r="CE12" s="97">
        <v>127</v>
      </c>
      <c r="CF12" s="97">
        <v>101</v>
      </c>
      <c r="CG12" s="97">
        <v>76</v>
      </c>
      <c r="CH12" s="97">
        <v>54</v>
      </c>
      <c r="CI12" s="97">
        <v>36</v>
      </c>
      <c r="CJ12" s="97">
        <v>22</v>
      </c>
      <c r="CK12" s="97">
        <v>20</v>
      </c>
      <c r="CM12">
        <f t="shared" si="27"/>
        <v>1020</v>
      </c>
      <c r="CN12">
        <f t="shared" si="28"/>
        <v>1037</v>
      </c>
      <c r="CO12">
        <f t="shared" si="29"/>
        <v>3596</v>
      </c>
      <c r="CP12">
        <f t="shared" si="30"/>
        <v>3652</v>
      </c>
      <c r="CQ12" s="3"/>
      <c r="CR12" s="3">
        <f t="shared" si="31"/>
        <v>0</v>
      </c>
      <c r="CS12" s="3">
        <f t="shared" si="32"/>
        <v>0</v>
      </c>
      <c r="CT12" s="3">
        <f t="shared" si="33"/>
        <v>0</v>
      </c>
      <c r="CU12" s="3">
        <f t="shared" si="34"/>
        <v>0</v>
      </c>
      <c r="CV12" s="92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</row>
    <row r="13" spans="1:202" x14ac:dyDescent="0.25">
      <c r="A13" s="101">
        <f t="shared" si="35"/>
        <v>5</v>
      </c>
      <c r="B13" s="68" t="s">
        <v>25</v>
      </c>
      <c r="C13" s="63">
        <f t="shared" si="21"/>
        <v>4244</v>
      </c>
      <c r="D13" s="64">
        <f t="shared" si="22"/>
        <v>4312</v>
      </c>
      <c r="E13" s="69">
        <f t="shared" si="23"/>
        <v>8556</v>
      </c>
      <c r="F13" s="66"/>
      <c r="G13" s="70">
        <f t="shared" si="24"/>
        <v>14948</v>
      </c>
      <c r="H13" s="64">
        <f t="shared" si="25"/>
        <v>15189</v>
      </c>
      <c r="I13" s="69">
        <f t="shared" si="26"/>
        <v>30137</v>
      </c>
      <c r="J13" s="99"/>
      <c r="K13" s="94">
        <v>81</v>
      </c>
      <c r="L13" s="94">
        <v>333</v>
      </c>
      <c r="M13" s="94">
        <v>423</v>
      </c>
      <c r="N13" s="94">
        <v>400</v>
      </c>
      <c r="O13" s="94">
        <v>337</v>
      </c>
      <c r="P13" s="94">
        <v>318</v>
      </c>
      <c r="Q13" s="94">
        <v>316</v>
      </c>
      <c r="R13" s="94">
        <v>330</v>
      </c>
      <c r="S13" s="94">
        <v>283</v>
      </c>
      <c r="T13" s="94">
        <v>258</v>
      </c>
      <c r="U13" s="94">
        <v>256</v>
      </c>
      <c r="V13" s="94">
        <v>235</v>
      </c>
      <c r="W13" s="94">
        <v>193</v>
      </c>
      <c r="X13" s="94">
        <v>158</v>
      </c>
      <c r="Y13" s="94">
        <v>120</v>
      </c>
      <c r="Z13" s="94">
        <v>83</v>
      </c>
      <c r="AA13" s="94">
        <v>58</v>
      </c>
      <c r="AB13" s="94">
        <v>35</v>
      </c>
      <c r="AC13" s="94">
        <v>27</v>
      </c>
      <c r="AD13" s="95"/>
      <c r="AE13" s="96">
        <v>72</v>
      </c>
      <c r="AF13" s="96">
        <v>301</v>
      </c>
      <c r="AG13" s="96">
        <v>371</v>
      </c>
      <c r="AH13" s="96">
        <v>356</v>
      </c>
      <c r="AI13" s="96">
        <v>310</v>
      </c>
      <c r="AJ13" s="96">
        <v>302</v>
      </c>
      <c r="AK13" s="96">
        <v>324</v>
      </c>
      <c r="AL13" s="96">
        <v>343</v>
      </c>
      <c r="AM13" s="96">
        <v>320</v>
      </c>
      <c r="AN13" s="96">
        <v>308</v>
      </c>
      <c r="AO13" s="96">
        <v>302</v>
      </c>
      <c r="AP13" s="96">
        <v>268</v>
      </c>
      <c r="AQ13" s="96">
        <v>214</v>
      </c>
      <c r="AR13" s="96">
        <v>174</v>
      </c>
      <c r="AS13" s="96">
        <v>128</v>
      </c>
      <c r="AT13" s="96">
        <v>88</v>
      </c>
      <c r="AU13" s="96">
        <v>61</v>
      </c>
      <c r="AV13" s="96">
        <v>40</v>
      </c>
      <c r="AW13" s="96">
        <v>30</v>
      </c>
      <c r="AX13" s="95"/>
      <c r="AY13" s="94">
        <v>342</v>
      </c>
      <c r="AZ13" s="94">
        <v>1351</v>
      </c>
      <c r="BA13" s="94">
        <v>1668</v>
      </c>
      <c r="BB13" s="94">
        <v>1608</v>
      </c>
      <c r="BC13" s="94">
        <v>1522</v>
      </c>
      <c r="BD13" s="94">
        <v>1351</v>
      </c>
      <c r="BE13" s="94">
        <v>1227</v>
      </c>
      <c r="BF13" s="94">
        <v>1113</v>
      </c>
      <c r="BG13" s="94">
        <v>949</v>
      </c>
      <c r="BH13" s="94">
        <v>797</v>
      </c>
      <c r="BI13" s="94">
        <v>688</v>
      </c>
      <c r="BJ13" s="94">
        <v>604</v>
      </c>
      <c r="BK13" s="94">
        <v>504</v>
      </c>
      <c r="BL13" s="94">
        <v>408</v>
      </c>
      <c r="BM13" s="94">
        <v>306</v>
      </c>
      <c r="BN13" s="94">
        <v>214</v>
      </c>
      <c r="BO13" s="94">
        <v>138</v>
      </c>
      <c r="BP13" s="94">
        <v>84</v>
      </c>
      <c r="BQ13" s="94">
        <v>74</v>
      </c>
      <c r="BR13" s="95"/>
      <c r="BS13" s="97">
        <v>325</v>
      </c>
      <c r="BT13" s="97">
        <v>1283</v>
      </c>
      <c r="BU13" s="97">
        <v>1604</v>
      </c>
      <c r="BV13" s="97">
        <v>1557</v>
      </c>
      <c r="BW13" s="97">
        <v>1480</v>
      </c>
      <c r="BX13" s="97">
        <v>1354</v>
      </c>
      <c r="BY13" s="97">
        <v>1253</v>
      </c>
      <c r="BZ13" s="97">
        <v>1175</v>
      </c>
      <c r="CA13" s="97">
        <v>1038</v>
      </c>
      <c r="CB13" s="97">
        <v>894</v>
      </c>
      <c r="CC13" s="97">
        <v>762</v>
      </c>
      <c r="CD13" s="97">
        <v>645</v>
      </c>
      <c r="CE13" s="97">
        <v>529</v>
      </c>
      <c r="CF13" s="97">
        <v>420</v>
      </c>
      <c r="CG13" s="97">
        <v>317</v>
      </c>
      <c r="CH13" s="97">
        <v>225</v>
      </c>
      <c r="CI13" s="97">
        <v>150</v>
      </c>
      <c r="CJ13" s="97">
        <v>94</v>
      </c>
      <c r="CK13" s="97">
        <v>84</v>
      </c>
      <c r="CM13">
        <f t="shared" si="27"/>
        <v>4244</v>
      </c>
      <c r="CN13">
        <f t="shared" si="28"/>
        <v>4312</v>
      </c>
      <c r="CO13">
        <f t="shared" si="29"/>
        <v>14948</v>
      </c>
      <c r="CP13">
        <f t="shared" si="30"/>
        <v>15189</v>
      </c>
      <c r="CQ13" s="3"/>
      <c r="CR13" s="3">
        <f t="shared" si="31"/>
        <v>0</v>
      </c>
      <c r="CS13" s="3">
        <f t="shared" si="32"/>
        <v>0</v>
      </c>
      <c r="CT13" s="3">
        <f t="shared" si="33"/>
        <v>0</v>
      </c>
      <c r="CU13" s="3">
        <f t="shared" si="34"/>
        <v>0</v>
      </c>
      <c r="CV13" s="92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</row>
    <row r="14" spans="1:202" x14ac:dyDescent="0.25">
      <c r="A14" s="101">
        <f t="shared" si="35"/>
        <v>6</v>
      </c>
      <c r="B14" s="68" t="s">
        <v>26</v>
      </c>
      <c r="C14" s="63">
        <f t="shared" si="21"/>
        <v>2950</v>
      </c>
      <c r="D14" s="64">
        <f t="shared" si="22"/>
        <v>2998</v>
      </c>
      <c r="E14" s="69">
        <f t="shared" si="23"/>
        <v>5948</v>
      </c>
      <c r="F14" s="66"/>
      <c r="G14" s="70">
        <f t="shared" si="24"/>
        <v>10392</v>
      </c>
      <c r="H14" s="64">
        <f t="shared" si="25"/>
        <v>10561</v>
      </c>
      <c r="I14" s="69">
        <f t="shared" si="26"/>
        <v>20953</v>
      </c>
      <c r="J14" s="99"/>
      <c r="K14" s="94">
        <v>56</v>
      </c>
      <c r="L14" s="94">
        <v>231</v>
      </c>
      <c r="M14" s="94">
        <v>294</v>
      </c>
      <c r="N14" s="94">
        <v>278</v>
      </c>
      <c r="O14" s="94">
        <v>234</v>
      </c>
      <c r="P14" s="94">
        <v>221</v>
      </c>
      <c r="Q14" s="94">
        <v>220</v>
      </c>
      <c r="R14" s="94">
        <v>232</v>
      </c>
      <c r="S14" s="94">
        <v>197</v>
      </c>
      <c r="T14" s="94">
        <v>179</v>
      </c>
      <c r="U14" s="94">
        <v>178</v>
      </c>
      <c r="V14" s="94">
        <v>163</v>
      </c>
      <c r="W14" s="94">
        <v>134</v>
      </c>
      <c r="X14" s="94">
        <v>110</v>
      </c>
      <c r="Y14" s="94">
        <v>84</v>
      </c>
      <c r="Z14" s="94">
        <v>57</v>
      </c>
      <c r="AA14" s="94">
        <v>40</v>
      </c>
      <c r="AB14" s="94">
        <v>24</v>
      </c>
      <c r="AC14" s="94">
        <v>18</v>
      </c>
      <c r="AD14" s="95"/>
      <c r="AE14" s="96">
        <v>50</v>
      </c>
      <c r="AF14" s="96">
        <v>209</v>
      </c>
      <c r="AG14" s="96">
        <v>258</v>
      </c>
      <c r="AH14" s="96">
        <v>247</v>
      </c>
      <c r="AI14" s="96">
        <v>215</v>
      </c>
      <c r="AJ14" s="96">
        <v>210</v>
      </c>
      <c r="AK14" s="96">
        <v>225</v>
      </c>
      <c r="AL14" s="96">
        <v>242</v>
      </c>
      <c r="AM14" s="96">
        <v>222</v>
      </c>
      <c r="AN14" s="96">
        <v>214</v>
      </c>
      <c r="AO14" s="96">
        <v>210</v>
      </c>
      <c r="AP14" s="96">
        <v>186</v>
      </c>
      <c r="AQ14" s="96">
        <v>149</v>
      </c>
      <c r="AR14" s="96">
        <v>121</v>
      </c>
      <c r="AS14" s="96">
        <v>89</v>
      </c>
      <c r="AT14" s="96">
        <v>61</v>
      </c>
      <c r="AU14" s="96">
        <v>42</v>
      </c>
      <c r="AV14" s="96">
        <v>27</v>
      </c>
      <c r="AW14" s="96">
        <v>21</v>
      </c>
      <c r="AX14" s="95"/>
      <c r="AY14" s="94">
        <v>238</v>
      </c>
      <c r="AZ14" s="94">
        <v>939</v>
      </c>
      <c r="BA14" s="94">
        <v>1159</v>
      </c>
      <c r="BB14" s="94">
        <v>1118</v>
      </c>
      <c r="BC14" s="94">
        <v>1058</v>
      </c>
      <c r="BD14" s="94">
        <v>939</v>
      </c>
      <c r="BE14" s="94">
        <v>853</v>
      </c>
      <c r="BF14" s="94">
        <v>777</v>
      </c>
      <c r="BG14" s="94">
        <v>659</v>
      </c>
      <c r="BH14" s="94">
        <v>554</v>
      </c>
      <c r="BI14" s="94">
        <v>478</v>
      </c>
      <c r="BJ14" s="94">
        <v>420</v>
      </c>
      <c r="BK14" s="94">
        <v>350</v>
      </c>
      <c r="BL14" s="94">
        <v>284</v>
      </c>
      <c r="BM14" s="94">
        <v>213</v>
      </c>
      <c r="BN14" s="94">
        <v>148</v>
      </c>
      <c r="BO14" s="94">
        <v>96</v>
      </c>
      <c r="BP14" s="94">
        <v>58</v>
      </c>
      <c r="BQ14" s="94">
        <v>51</v>
      </c>
      <c r="BR14" s="95"/>
      <c r="BS14" s="97">
        <v>226</v>
      </c>
      <c r="BT14" s="97">
        <v>892</v>
      </c>
      <c r="BU14" s="97">
        <v>1115</v>
      </c>
      <c r="BV14" s="97">
        <v>1083</v>
      </c>
      <c r="BW14" s="97">
        <v>1029</v>
      </c>
      <c r="BX14" s="97">
        <v>941</v>
      </c>
      <c r="BY14" s="97">
        <v>871</v>
      </c>
      <c r="BZ14" s="97">
        <v>821</v>
      </c>
      <c r="CA14" s="97">
        <v>722</v>
      </c>
      <c r="CB14" s="97">
        <v>621</v>
      </c>
      <c r="CC14" s="97">
        <v>529</v>
      </c>
      <c r="CD14" s="97">
        <v>448</v>
      </c>
      <c r="CE14" s="97">
        <v>367</v>
      </c>
      <c r="CF14" s="97">
        <v>292</v>
      </c>
      <c r="CG14" s="97">
        <v>220</v>
      </c>
      <c r="CH14" s="97">
        <v>156</v>
      </c>
      <c r="CI14" s="97">
        <v>104</v>
      </c>
      <c r="CJ14" s="97">
        <v>65</v>
      </c>
      <c r="CK14" s="97">
        <v>59</v>
      </c>
      <c r="CM14">
        <f t="shared" si="27"/>
        <v>2950</v>
      </c>
      <c r="CN14">
        <f t="shared" si="28"/>
        <v>2998</v>
      </c>
      <c r="CO14">
        <f t="shared" si="29"/>
        <v>10392</v>
      </c>
      <c r="CP14">
        <f t="shared" si="30"/>
        <v>10561</v>
      </c>
      <c r="CQ14" s="3"/>
      <c r="CR14" s="3">
        <f t="shared" si="31"/>
        <v>0</v>
      </c>
      <c r="CS14" s="3">
        <f t="shared" si="32"/>
        <v>0</v>
      </c>
      <c r="CT14" s="3">
        <f t="shared" si="33"/>
        <v>0</v>
      </c>
      <c r="CU14" s="3">
        <f t="shared" si="34"/>
        <v>0</v>
      </c>
      <c r="CV14" s="92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</row>
    <row r="15" spans="1:202" x14ac:dyDescent="0.25">
      <c r="A15" s="101">
        <f t="shared" si="35"/>
        <v>7</v>
      </c>
      <c r="B15" s="68" t="s">
        <v>27</v>
      </c>
      <c r="C15" s="63">
        <f t="shared" si="21"/>
        <v>3818</v>
      </c>
      <c r="D15" s="64">
        <f t="shared" si="22"/>
        <v>3880</v>
      </c>
      <c r="E15" s="69">
        <f t="shared" si="23"/>
        <v>7698</v>
      </c>
      <c r="F15" s="66"/>
      <c r="G15" s="70">
        <f t="shared" si="24"/>
        <v>13454</v>
      </c>
      <c r="H15" s="64">
        <f t="shared" si="25"/>
        <v>13670</v>
      </c>
      <c r="I15" s="69">
        <f t="shared" si="26"/>
        <v>27124</v>
      </c>
      <c r="J15" s="99"/>
      <c r="K15" s="94">
        <v>73</v>
      </c>
      <c r="L15" s="94">
        <v>300</v>
      </c>
      <c r="M15" s="94">
        <v>380</v>
      </c>
      <c r="N15" s="94">
        <v>360</v>
      </c>
      <c r="O15" s="94">
        <v>303</v>
      </c>
      <c r="P15" s="94">
        <v>286</v>
      </c>
      <c r="Q15" s="94">
        <v>285</v>
      </c>
      <c r="R15" s="94">
        <v>297</v>
      </c>
      <c r="S15" s="94">
        <v>255</v>
      </c>
      <c r="T15" s="94">
        <v>232</v>
      </c>
      <c r="U15" s="94">
        <v>230</v>
      </c>
      <c r="V15" s="94">
        <v>211</v>
      </c>
      <c r="W15" s="94">
        <v>174</v>
      </c>
      <c r="X15" s="94">
        <v>142</v>
      </c>
      <c r="Y15" s="94">
        <v>108</v>
      </c>
      <c r="Z15" s="94">
        <v>75</v>
      </c>
      <c r="AA15" s="94">
        <v>52</v>
      </c>
      <c r="AB15" s="94">
        <v>31</v>
      </c>
      <c r="AC15" s="94">
        <v>24</v>
      </c>
      <c r="AD15" s="95"/>
      <c r="AE15" s="96">
        <v>65</v>
      </c>
      <c r="AF15" s="96">
        <v>270</v>
      </c>
      <c r="AG15" s="96">
        <v>334</v>
      </c>
      <c r="AH15" s="96">
        <v>320</v>
      </c>
      <c r="AI15" s="96">
        <v>279</v>
      </c>
      <c r="AJ15" s="96">
        <v>272</v>
      </c>
      <c r="AK15" s="96">
        <v>291</v>
      </c>
      <c r="AL15" s="96">
        <v>310</v>
      </c>
      <c r="AM15" s="96">
        <v>288</v>
      </c>
      <c r="AN15" s="96">
        <v>277</v>
      </c>
      <c r="AO15" s="96">
        <v>272</v>
      </c>
      <c r="AP15" s="96">
        <v>241</v>
      </c>
      <c r="AQ15" s="96">
        <v>193</v>
      </c>
      <c r="AR15" s="96">
        <v>156</v>
      </c>
      <c r="AS15" s="96">
        <v>115</v>
      </c>
      <c r="AT15" s="96">
        <v>79</v>
      </c>
      <c r="AU15" s="96">
        <v>55</v>
      </c>
      <c r="AV15" s="96">
        <v>36</v>
      </c>
      <c r="AW15" s="96">
        <v>27</v>
      </c>
      <c r="AX15" s="95"/>
      <c r="AY15" s="94">
        <v>308</v>
      </c>
      <c r="AZ15" s="94">
        <v>1216</v>
      </c>
      <c r="BA15" s="94">
        <v>1501</v>
      </c>
      <c r="BB15" s="94">
        <v>1447</v>
      </c>
      <c r="BC15" s="94">
        <v>1369</v>
      </c>
      <c r="BD15" s="94">
        <v>1216</v>
      </c>
      <c r="BE15" s="94">
        <v>1104</v>
      </c>
      <c r="BF15" s="94">
        <v>1005</v>
      </c>
      <c r="BG15" s="94">
        <v>854</v>
      </c>
      <c r="BH15" s="94">
        <v>717</v>
      </c>
      <c r="BI15" s="94">
        <v>620</v>
      </c>
      <c r="BJ15" s="94">
        <v>544</v>
      </c>
      <c r="BK15" s="94">
        <v>454</v>
      </c>
      <c r="BL15" s="94">
        <v>367</v>
      </c>
      <c r="BM15" s="94">
        <v>275</v>
      </c>
      <c r="BN15" s="94">
        <v>192</v>
      </c>
      <c r="BO15" s="94">
        <v>124</v>
      </c>
      <c r="BP15" s="94">
        <v>75</v>
      </c>
      <c r="BQ15" s="94">
        <v>66</v>
      </c>
      <c r="BR15" s="95"/>
      <c r="BS15" s="97">
        <v>293</v>
      </c>
      <c r="BT15" s="97">
        <v>1154</v>
      </c>
      <c r="BU15" s="97">
        <v>1444</v>
      </c>
      <c r="BV15" s="97">
        <v>1401</v>
      </c>
      <c r="BW15" s="97">
        <v>1332</v>
      </c>
      <c r="BX15" s="97">
        <v>1218</v>
      </c>
      <c r="BY15" s="97">
        <v>1128</v>
      </c>
      <c r="BZ15" s="97">
        <v>1059</v>
      </c>
      <c r="CA15" s="97">
        <v>934</v>
      </c>
      <c r="CB15" s="97">
        <v>804</v>
      </c>
      <c r="CC15" s="97">
        <v>685</v>
      </c>
      <c r="CD15" s="97">
        <v>580</v>
      </c>
      <c r="CE15" s="97">
        <v>476</v>
      </c>
      <c r="CF15" s="97">
        <v>378</v>
      </c>
      <c r="CG15" s="97">
        <v>286</v>
      </c>
      <c r="CH15" s="97">
        <v>202</v>
      </c>
      <c r="CI15" s="97">
        <v>135</v>
      </c>
      <c r="CJ15" s="97">
        <v>85</v>
      </c>
      <c r="CK15" s="97">
        <v>76</v>
      </c>
      <c r="CM15">
        <f t="shared" si="27"/>
        <v>3818</v>
      </c>
      <c r="CN15">
        <f t="shared" si="28"/>
        <v>3880</v>
      </c>
      <c r="CO15">
        <f t="shared" si="29"/>
        <v>13454</v>
      </c>
      <c r="CP15">
        <f t="shared" si="30"/>
        <v>13670</v>
      </c>
      <c r="CQ15" s="3"/>
      <c r="CR15" s="3">
        <f t="shared" si="31"/>
        <v>0</v>
      </c>
      <c r="CS15" s="3">
        <f t="shared" si="32"/>
        <v>0</v>
      </c>
      <c r="CT15" s="3">
        <f t="shared" si="33"/>
        <v>0</v>
      </c>
      <c r="CU15" s="3">
        <f t="shared" si="34"/>
        <v>0</v>
      </c>
      <c r="CV15" s="92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</row>
    <row r="16" spans="1:202" x14ac:dyDescent="0.25">
      <c r="A16" s="101">
        <f t="shared" si="35"/>
        <v>8</v>
      </c>
      <c r="B16" s="68" t="s">
        <v>28</v>
      </c>
      <c r="C16" s="63">
        <f t="shared" si="21"/>
        <v>1359</v>
      </c>
      <c r="D16" s="64">
        <f t="shared" si="22"/>
        <v>1380</v>
      </c>
      <c r="E16" s="69">
        <f t="shared" si="23"/>
        <v>2739</v>
      </c>
      <c r="F16" s="66"/>
      <c r="G16" s="70">
        <f t="shared" si="24"/>
        <v>4783</v>
      </c>
      <c r="H16" s="64">
        <f t="shared" si="25"/>
        <v>4861</v>
      </c>
      <c r="I16" s="69">
        <f t="shared" si="26"/>
        <v>9644</v>
      </c>
      <c r="J16" s="99"/>
      <c r="K16" s="94">
        <v>26</v>
      </c>
      <c r="L16" s="94">
        <v>106</v>
      </c>
      <c r="M16" s="94">
        <v>135</v>
      </c>
      <c r="N16" s="94">
        <v>128</v>
      </c>
      <c r="O16" s="94">
        <v>108</v>
      </c>
      <c r="P16" s="94">
        <v>102</v>
      </c>
      <c r="Q16" s="94">
        <v>101</v>
      </c>
      <c r="R16" s="94">
        <v>111</v>
      </c>
      <c r="S16" s="94">
        <v>90</v>
      </c>
      <c r="T16" s="94">
        <v>82</v>
      </c>
      <c r="U16" s="94">
        <v>82</v>
      </c>
      <c r="V16" s="94">
        <v>75</v>
      </c>
      <c r="W16" s="94">
        <v>62</v>
      </c>
      <c r="X16" s="94">
        <v>50</v>
      </c>
      <c r="Y16" s="94">
        <v>38</v>
      </c>
      <c r="Z16" s="94">
        <v>26</v>
      </c>
      <c r="AA16" s="94">
        <v>18</v>
      </c>
      <c r="AB16" s="94">
        <v>11</v>
      </c>
      <c r="AC16" s="94">
        <v>8</v>
      </c>
      <c r="AD16" s="95"/>
      <c r="AE16" s="96">
        <v>23</v>
      </c>
      <c r="AF16" s="96">
        <v>96</v>
      </c>
      <c r="AG16" s="96">
        <v>119</v>
      </c>
      <c r="AH16" s="96">
        <v>114</v>
      </c>
      <c r="AI16" s="96">
        <v>99</v>
      </c>
      <c r="AJ16" s="96">
        <v>96</v>
      </c>
      <c r="AK16" s="96">
        <v>103</v>
      </c>
      <c r="AL16" s="96">
        <v>117</v>
      </c>
      <c r="AM16" s="96">
        <v>102</v>
      </c>
      <c r="AN16" s="96">
        <v>98</v>
      </c>
      <c r="AO16" s="96">
        <v>96</v>
      </c>
      <c r="AP16" s="96">
        <v>85</v>
      </c>
      <c r="AQ16" s="96">
        <v>68</v>
      </c>
      <c r="AR16" s="96">
        <v>55</v>
      </c>
      <c r="AS16" s="96">
        <v>41</v>
      </c>
      <c r="AT16" s="96">
        <v>28</v>
      </c>
      <c r="AU16" s="96">
        <v>19</v>
      </c>
      <c r="AV16" s="96">
        <v>12</v>
      </c>
      <c r="AW16" s="96">
        <v>9</v>
      </c>
      <c r="AX16" s="95"/>
      <c r="AY16" s="94">
        <v>109</v>
      </c>
      <c r="AZ16" s="94">
        <v>432</v>
      </c>
      <c r="BA16" s="94">
        <v>533</v>
      </c>
      <c r="BB16" s="94">
        <v>514</v>
      </c>
      <c r="BC16" s="94">
        <v>487</v>
      </c>
      <c r="BD16" s="94">
        <v>432</v>
      </c>
      <c r="BE16" s="94">
        <v>392</v>
      </c>
      <c r="BF16" s="94">
        <v>363</v>
      </c>
      <c r="BG16" s="94">
        <v>303</v>
      </c>
      <c r="BH16" s="94">
        <v>255</v>
      </c>
      <c r="BI16" s="94">
        <v>220</v>
      </c>
      <c r="BJ16" s="94">
        <v>193</v>
      </c>
      <c r="BK16" s="94">
        <v>161</v>
      </c>
      <c r="BL16" s="94">
        <v>130</v>
      </c>
      <c r="BM16" s="94">
        <v>98</v>
      </c>
      <c r="BN16" s="94">
        <v>68</v>
      </c>
      <c r="BO16" s="94">
        <v>44</v>
      </c>
      <c r="BP16" s="94">
        <v>26</v>
      </c>
      <c r="BQ16" s="94">
        <v>23</v>
      </c>
      <c r="BR16" s="95"/>
      <c r="BS16" s="97">
        <v>104</v>
      </c>
      <c r="BT16" s="97">
        <v>410</v>
      </c>
      <c r="BU16" s="97">
        <v>513</v>
      </c>
      <c r="BV16" s="97">
        <v>498</v>
      </c>
      <c r="BW16" s="97">
        <v>473</v>
      </c>
      <c r="BX16" s="97">
        <v>433</v>
      </c>
      <c r="BY16" s="97">
        <v>401</v>
      </c>
      <c r="BZ16" s="97">
        <v>381</v>
      </c>
      <c r="CA16" s="97">
        <v>332</v>
      </c>
      <c r="CB16" s="97">
        <v>286</v>
      </c>
      <c r="CC16" s="97">
        <v>243</v>
      </c>
      <c r="CD16" s="97">
        <v>206</v>
      </c>
      <c r="CE16" s="97">
        <v>169</v>
      </c>
      <c r="CF16" s="97">
        <v>134</v>
      </c>
      <c r="CG16" s="97">
        <v>101</v>
      </c>
      <c r="CH16" s="97">
        <v>72</v>
      </c>
      <c r="CI16" s="97">
        <v>48</v>
      </c>
      <c r="CJ16" s="97">
        <v>30</v>
      </c>
      <c r="CK16" s="97">
        <v>27</v>
      </c>
      <c r="CM16">
        <f t="shared" si="27"/>
        <v>1359</v>
      </c>
      <c r="CN16">
        <f t="shared" si="28"/>
        <v>1380</v>
      </c>
      <c r="CO16">
        <f t="shared" si="29"/>
        <v>4783</v>
      </c>
      <c r="CP16">
        <f t="shared" si="30"/>
        <v>4861</v>
      </c>
      <c r="CQ16" s="3"/>
      <c r="CR16" s="3">
        <f t="shared" si="31"/>
        <v>0</v>
      </c>
      <c r="CS16" s="3">
        <f t="shared" si="32"/>
        <v>0</v>
      </c>
      <c r="CT16" s="3">
        <f t="shared" si="33"/>
        <v>0</v>
      </c>
      <c r="CU16" s="3">
        <f t="shared" si="34"/>
        <v>0</v>
      </c>
      <c r="CV16" s="92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  <c r="FO16" s="93"/>
      <c r="FP16" s="93"/>
      <c r="FQ16" s="93"/>
      <c r="FR16" s="93"/>
      <c r="FS16" s="93"/>
      <c r="FT16" s="93"/>
      <c r="FU16" s="93"/>
      <c r="FV16" s="93"/>
      <c r="FW16" s="93"/>
    </row>
    <row r="17" spans="1:179" x14ac:dyDescent="0.25">
      <c r="A17" s="101">
        <f t="shared" si="35"/>
        <v>9</v>
      </c>
      <c r="B17" s="68" t="s">
        <v>29</v>
      </c>
      <c r="C17" s="63">
        <f t="shared" si="21"/>
        <v>3845</v>
      </c>
      <c r="D17" s="64">
        <f t="shared" si="22"/>
        <v>3906</v>
      </c>
      <c r="E17" s="69">
        <f t="shared" si="23"/>
        <v>7751</v>
      </c>
      <c r="F17" s="66"/>
      <c r="G17" s="70">
        <f t="shared" si="24"/>
        <v>13543</v>
      </c>
      <c r="H17" s="64">
        <f t="shared" si="25"/>
        <v>13763</v>
      </c>
      <c r="I17" s="69">
        <f t="shared" si="26"/>
        <v>27306</v>
      </c>
      <c r="J17" s="99"/>
      <c r="K17" s="94">
        <v>73</v>
      </c>
      <c r="L17" s="94">
        <v>302</v>
      </c>
      <c r="M17" s="94">
        <v>383</v>
      </c>
      <c r="N17" s="94">
        <v>362</v>
      </c>
      <c r="O17" s="94">
        <v>305</v>
      </c>
      <c r="P17" s="94">
        <v>288</v>
      </c>
      <c r="Q17" s="94">
        <v>287</v>
      </c>
      <c r="R17" s="94">
        <v>300</v>
      </c>
      <c r="S17" s="94">
        <v>256</v>
      </c>
      <c r="T17" s="94">
        <v>234</v>
      </c>
      <c r="U17" s="94">
        <v>232</v>
      </c>
      <c r="V17" s="94">
        <v>213</v>
      </c>
      <c r="W17" s="94">
        <v>175</v>
      </c>
      <c r="X17" s="94">
        <v>143</v>
      </c>
      <c r="Y17" s="94">
        <v>109</v>
      </c>
      <c r="Z17" s="94">
        <v>75</v>
      </c>
      <c r="AA17" s="94">
        <v>52</v>
      </c>
      <c r="AB17" s="94">
        <v>32</v>
      </c>
      <c r="AC17" s="94">
        <v>24</v>
      </c>
      <c r="AD17" s="95"/>
      <c r="AE17" s="96">
        <v>65</v>
      </c>
      <c r="AF17" s="96">
        <v>272</v>
      </c>
      <c r="AG17" s="96">
        <v>336</v>
      </c>
      <c r="AH17" s="96">
        <v>323</v>
      </c>
      <c r="AI17" s="96">
        <v>281</v>
      </c>
      <c r="AJ17" s="96">
        <v>274</v>
      </c>
      <c r="AK17" s="96">
        <v>293</v>
      </c>
      <c r="AL17" s="96">
        <v>311</v>
      </c>
      <c r="AM17" s="96">
        <v>290</v>
      </c>
      <c r="AN17" s="96">
        <v>279</v>
      </c>
      <c r="AO17" s="96">
        <v>274</v>
      </c>
      <c r="AP17" s="96">
        <v>243</v>
      </c>
      <c r="AQ17" s="96">
        <v>194</v>
      </c>
      <c r="AR17" s="96">
        <v>158</v>
      </c>
      <c r="AS17" s="96">
        <v>116</v>
      </c>
      <c r="AT17" s="96">
        <v>79</v>
      </c>
      <c r="AU17" s="96">
        <v>55</v>
      </c>
      <c r="AV17" s="96">
        <v>36</v>
      </c>
      <c r="AW17" s="96">
        <v>27</v>
      </c>
      <c r="AX17" s="95"/>
      <c r="AY17" s="94">
        <v>310</v>
      </c>
      <c r="AZ17" s="94">
        <v>1224</v>
      </c>
      <c r="BA17" s="94">
        <v>1511</v>
      </c>
      <c r="BB17" s="94">
        <v>1456</v>
      </c>
      <c r="BC17" s="94">
        <v>1378</v>
      </c>
      <c r="BD17" s="94">
        <v>1224</v>
      </c>
      <c r="BE17" s="94">
        <v>1112</v>
      </c>
      <c r="BF17" s="94">
        <v>1009</v>
      </c>
      <c r="BG17" s="94">
        <v>860</v>
      </c>
      <c r="BH17" s="94">
        <v>722</v>
      </c>
      <c r="BI17" s="94">
        <v>624</v>
      </c>
      <c r="BJ17" s="94">
        <v>547</v>
      </c>
      <c r="BK17" s="94">
        <v>457</v>
      </c>
      <c r="BL17" s="94">
        <v>370</v>
      </c>
      <c r="BM17" s="94">
        <v>277</v>
      </c>
      <c r="BN17" s="94">
        <v>194</v>
      </c>
      <c r="BO17" s="94">
        <v>125</v>
      </c>
      <c r="BP17" s="94">
        <v>76</v>
      </c>
      <c r="BQ17" s="94">
        <v>67</v>
      </c>
      <c r="BR17" s="95"/>
      <c r="BS17" s="97">
        <v>295</v>
      </c>
      <c r="BT17" s="97">
        <v>1162</v>
      </c>
      <c r="BU17" s="97">
        <v>1454</v>
      </c>
      <c r="BV17" s="97">
        <v>1411</v>
      </c>
      <c r="BW17" s="97">
        <v>1341</v>
      </c>
      <c r="BX17" s="97">
        <v>1227</v>
      </c>
      <c r="BY17" s="97">
        <v>1135</v>
      </c>
      <c r="BZ17" s="97">
        <v>1068</v>
      </c>
      <c r="CA17" s="97">
        <v>940</v>
      </c>
      <c r="CB17" s="97">
        <v>810</v>
      </c>
      <c r="CC17" s="97">
        <v>690</v>
      </c>
      <c r="CD17" s="97">
        <v>584</v>
      </c>
      <c r="CE17" s="97">
        <v>479</v>
      </c>
      <c r="CF17" s="97">
        <v>381</v>
      </c>
      <c r="CG17" s="97">
        <v>287</v>
      </c>
      <c r="CH17" s="97">
        <v>203</v>
      </c>
      <c r="CI17" s="97">
        <v>135</v>
      </c>
      <c r="CJ17" s="97">
        <v>85</v>
      </c>
      <c r="CK17" s="97">
        <v>76</v>
      </c>
      <c r="CM17">
        <f t="shared" si="27"/>
        <v>3845</v>
      </c>
      <c r="CN17">
        <f t="shared" si="28"/>
        <v>3906</v>
      </c>
      <c r="CO17">
        <f t="shared" si="29"/>
        <v>13543</v>
      </c>
      <c r="CP17">
        <f t="shared" si="30"/>
        <v>13763</v>
      </c>
      <c r="CQ17" s="3"/>
      <c r="CR17" s="3">
        <f t="shared" si="31"/>
        <v>0</v>
      </c>
      <c r="CS17" s="3">
        <f t="shared" si="32"/>
        <v>0</v>
      </c>
      <c r="CT17" s="3">
        <f t="shared" si="33"/>
        <v>0</v>
      </c>
      <c r="CU17" s="3">
        <f t="shared" si="34"/>
        <v>0</v>
      </c>
      <c r="CV17" s="92"/>
      <c r="CW17" s="93"/>
      <c r="CX17" s="93"/>
      <c r="CY17" s="93"/>
      <c r="CZ17" s="93"/>
      <c r="DA17" s="93"/>
      <c r="DB17" s="93"/>
      <c r="DC17" s="93"/>
      <c r="DD17" s="93"/>
      <c r="DE17" s="93"/>
      <c r="DF17" s="93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  <c r="FO17" s="93"/>
      <c r="FP17" s="93"/>
      <c r="FQ17" s="93"/>
      <c r="FR17" s="93"/>
      <c r="FS17" s="93"/>
      <c r="FT17" s="93"/>
      <c r="FU17" s="93"/>
      <c r="FV17" s="93"/>
      <c r="FW17" s="93"/>
    </row>
    <row r="18" spans="1:179" x14ac:dyDescent="0.25">
      <c r="A18" s="101">
        <f t="shared" si="35"/>
        <v>10</v>
      </c>
      <c r="B18" s="68" t="s">
        <v>30</v>
      </c>
      <c r="C18" s="63">
        <f t="shared" si="21"/>
        <v>4951</v>
      </c>
      <c r="D18" s="64">
        <f t="shared" si="22"/>
        <v>5031</v>
      </c>
      <c r="E18" s="69">
        <f t="shared" si="23"/>
        <v>9982</v>
      </c>
      <c r="F18" s="66"/>
      <c r="G18" s="70">
        <f t="shared" si="24"/>
        <v>17440</v>
      </c>
      <c r="H18" s="64">
        <f t="shared" si="25"/>
        <v>17722</v>
      </c>
      <c r="I18" s="69">
        <f t="shared" si="26"/>
        <v>35162</v>
      </c>
      <c r="J18" s="99"/>
      <c r="K18" s="94">
        <v>94</v>
      </c>
      <c r="L18" s="94">
        <v>389</v>
      </c>
      <c r="M18" s="94">
        <v>493</v>
      </c>
      <c r="N18" s="94">
        <v>466</v>
      </c>
      <c r="O18" s="94">
        <v>393</v>
      </c>
      <c r="P18" s="94">
        <v>372</v>
      </c>
      <c r="Q18" s="94">
        <v>369</v>
      </c>
      <c r="R18" s="94">
        <v>383</v>
      </c>
      <c r="S18" s="94">
        <v>330</v>
      </c>
      <c r="T18" s="94">
        <v>301</v>
      </c>
      <c r="U18" s="94">
        <v>299</v>
      </c>
      <c r="V18" s="94">
        <v>274</v>
      </c>
      <c r="W18" s="94">
        <v>226</v>
      </c>
      <c r="X18" s="94">
        <v>184</v>
      </c>
      <c r="Y18" s="94">
        <v>141</v>
      </c>
      <c r="Z18" s="94">
        <v>97</v>
      </c>
      <c r="AA18" s="94">
        <v>68</v>
      </c>
      <c r="AB18" s="94">
        <v>41</v>
      </c>
      <c r="AC18" s="94">
        <v>31</v>
      </c>
      <c r="AD18" s="95"/>
      <c r="AE18" s="96">
        <v>85</v>
      </c>
      <c r="AF18" s="96">
        <v>351</v>
      </c>
      <c r="AG18" s="96">
        <v>433</v>
      </c>
      <c r="AH18" s="96">
        <v>416</v>
      </c>
      <c r="AI18" s="96">
        <v>362</v>
      </c>
      <c r="AJ18" s="96">
        <v>353</v>
      </c>
      <c r="AK18" s="96">
        <v>378</v>
      </c>
      <c r="AL18" s="96">
        <v>398</v>
      </c>
      <c r="AM18" s="96">
        <v>373</v>
      </c>
      <c r="AN18" s="96">
        <v>360</v>
      </c>
      <c r="AO18" s="96">
        <v>353</v>
      </c>
      <c r="AP18" s="96">
        <v>313</v>
      </c>
      <c r="AQ18" s="96">
        <v>250</v>
      </c>
      <c r="AR18" s="96">
        <v>203</v>
      </c>
      <c r="AS18" s="96">
        <v>149</v>
      </c>
      <c r="AT18" s="96">
        <v>102</v>
      </c>
      <c r="AU18" s="96">
        <v>71</v>
      </c>
      <c r="AV18" s="96">
        <v>46</v>
      </c>
      <c r="AW18" s="96">
        <v>35</v>
      </c>
      <c r="AX18" s="95"/>
      <c r="AY18" s="94">
        <v>399</v>
      </c>
      <c r="AZ18" s="94">
        <v>1577</v>
      </c>
      <c r="BA18" s="94">
        <v>1946</v>
      </c>
      <c r="BB18" s="94">
        <v>1876</v>
      </c>
      <c r="BC18" s="94">
        <v>1775</v>
      </c>
      <c r="BD18" s="94">
        <v>1577</v>
      </c>
      <c r="BE18" s="94">
        <v>1432</v>
      </c>
      <c r="BF18" s="94">
        <v>1298</v>
      </c>
      <c r="BG18" s="94">
        <v>1107</v>
      </c>
      <c r="BH18" s="94">
        <v>929</v>
      </c>
      <c r="BI18" s="94">
        <v>803</v>
      </c>
      <c r="BJ18" s="94">
        <v>705</v>
      </c>
      <c r="BK18" s="94">
        <v>588</v>
      </c>
      <c r="BL18" s="94">
        <v>476</v>
      </c>
      <c r="BM18" s="94">
        <v>357</v>
      </c>
      <c r="BN18" s="94">
        <v>250</v>
      </c>
      <c r="BO18" s="94">
        <v>161</v>
      </c>
      <c r="BP18" s="94">
        <v>98</v>
      </c>
      <c r="BQ18" s="94">
        <v>86</v>
      </c>
      <c r="BR18" s="95"/>
      <c r="BS18" s="97">
        <v>380</v>
      </c>
      <c r="BT18" s="97">
        <v>1497</v>
      </c>
      <c r="BU18" s="97">
        <v>1872</v>
      </c>
      <c r="BV18" s="97">
        <v>1817</v>
      </c>
      <c r="BW18" s="97">
        <v>1727</v>
      </c>
      <c r="BX18" s="97">
        <v>1580</v>
      </c>
      <c r="BY18" s="97">
        <v>1462</v>
      </c>
      <c r="BZ18" s="97">
        <v>1368</v>
      </c>
      <c r="CA18" s="97">
        <v>1211</v>
      </c>
      <c r="CB18" s="97">
        <v>1043</v>
      </c>
      <c r="CC18" s="97">
        <v>889</v>
      </c>
      <c r="CD18" s="97">
        <v>753</v>
      </c>
      <c r="CE18" s="97">
        <v>617</v>
      </c>
      <c r="CF18" s="97">
        <v>490</v>
      </c>
      <c r="CG18" s="97">
        <v>370</v>
      </c>
      <c r="CH18" s="97">
        <v>262</v>
      </c>
      <c r="CI18" s="97">
        <v>175</v>
      </c>
      <c r="CJ18" s="97">
        <v>110</v>
      </c>
      <c r="CK18" s="97">
        <v>99</v>
      </c>
      <c r="CM18">
        <f t="shared" si="27"/>
        <v>4951</v>
      </c>
      <c r="CN18">
        <f t="shared" si="28"/>
        <v>5031</v>
      </c>
      <c r="CO18">
        <f t="shared" si="29"/>
        <v>17440</v>
      </c>
      <c r="CP18">
        <f t="shared" si="30"/>
        <v>17722</v>
      </c>
      <c r="CQ18" s="3"/>
      <c r="CR18" s="3">
        <f t="shared" si="31"/>
        <v>0</v>
      </c>
      <c r="CS18" s="3">
        <f t="shared" si="32"/>
        <v>0</v>
      </c>
      <c r="CT18" s="3">
        <f t="shared" si="33"/>
        <v>0</v>
      </c>
      <c r="CU18" s="3">
        <f t="shared" si="34"/>
        <v>0</v>
      </c>
      <c r="CV18" s="92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</row>
    <row r="19" spans="1:179" x14ac:dyDescent="0.25">
      <c r="A19" s="101">
        <f t="shared" si="35"/>
        <v>11</v>
      </c>
      <c r="B19" s="68" t="s">
        <v>31</v>
      </c>
      <c r="C19" s="63">
        <f t="shared" si="21"/>
        <v>886</v>
      </c>
      <c r="D19" s="64">
        <f t="shared" si="22"/>
        <v>901</v>
      </c>
      <c r="E19" s="69">
        <f t="shared" si="23"/>
        <v>1787</v>
      </c>
      <c r="F19" s="66"/>
      <c r="G19" s="70">
        <f t="shared" si="24"/>
        <v>3123</v>
      </c>
      <c r="H19" s="64">
        <f t="shared" si="25"/>
        <v>3173</v>
      </c>
      <c r="I19" s="69">
        <f t="shared" si="26"/>
        <v>6296</v>
      </c>
      <c r="J19" s="99"/>
      <c r="K19" s="94">
        <v>16</v>
      </c>
      <c r="L19" s="94">
        <v>69</v>
      </c>
      <c r="M19" s="94">
        <v>88</v>
      </c>
      <c r="N19" s="94">
        <v>83</v>
      </c>
      <c r="O19" s="94">
        <v>70</v>
      </c>
      <c r="P19" s="94">
        <v>66</v>
      </c>
      <c r="Q19" s="94">
        <v>66</v>
      </c>
      <c r="R19" s="94">
        <v>75</v>
      </c>
      <c r="S19" s="94">
        <v>59</v>
      </c>
      <c r="T19" s="94">
        <v>53</v>
      </c>
      <c r="U19" s="94">
        <v>53</v>
      </c>
      <c r="V19" s="94">
        <v>49</v>
      </c>
      <c r="W19" s="94">
        <v>40</v>
      </c>
      <c r="X19" s="94">
        <v>33</v>
      </c>
      <c r="Y19" s="94">
        <v>25</v>
      </c>
      <c r="Z19" s="94">
        <v>17</v>
      </c>
      <c r="AA19" s="94">
        <v>12</v>
      </c>
      <c r="AB19" s="94">
        <v>7</v>
      </c>
      <c r="AC19" s="94">
        <v>5</v>
      </c>
      <c r="AD19" s="95"/>
      <c r="AE19" s="96">
        <v>15</v>
      </c>
      <c r="AF19" s="96">
        <v>62</v>
      </c>
      <c r="AG19" s="96">
        <v>77</v>
      </c>
      <c r="AH19" s="96">
        <v>74</v>
      </c>
      <c r="AI19" s="96">
        <v>64</v>
      </c>
      <c r="AJ19" s="96">
        <v>63</v>
      </c>
      <c r="AK19" s="96">
        <v>67</v>
      </c>
      <c r="AL19" s="96">
        <v>80</v>
      </c>
      <c r="AM19" s="96">
        <v>66</v>
      </c>
      <c r="AN19" s="96">
        <v>64</v>
      </c>
      <c r="AO19" s="96">
        <v>63</v>
      </c>
      <c r="AP19" s="96">
        <v>56</v>
      </c>
      <c r="AQ19" s="96">
        <v>44</v>
      </c>
      <c r="AR19" s="96">
        <v>36</v>
      </c>
      <c r="AS19" s="96">
        <v>26</v>
      </c>
      <c r="AT19" s="96">
        <v>18</v>
      </c>
      <c r="AU19" s="96">
        <v>12</v>
      </c>
      <c r="AV19" s="96">
        <v>8</v>
      </c>
      <c r="AW19" s="96">
        <v>6</v>
      </c>
      <c r="AX19" s="95"/>
      <c r="AY19" s="94">
        <v>71</v>
      </c>
      <c r="AZ19" s="94">
        <v>282</v>
      </c>
      <c r="BA19" s="94">
        <v>348</v>
      </c>
      <c r="BB19" s="94">
        <v>335</v>
      </c>
      <c r="BC19" s="94">
        <v>317</v>
      </c>
      <c r="BD19" s="94">
        <v>282</v>
      </c>
      <c r="BE19" s="94">
        <v>256</v>
      </c>
      <c r="BF19" s="94">
        <v>241</v>
      </c>
      <c r="BG19" s="94">
        <v>198</v>
      </c>
      <c r="BH19" s="94">
        <v>166</v>
      </c>
      <c r="BI19" s="94">
        <v>143</v>
      </c>
      <c r="BJ19" s="94">
        <v>126</v>
      </c>
      <c r="BK19" s="94">
        <v>105</v>
      </c>
      <c r="BL19" s="94">
        <v>85</v>
      </c>
      <c r="BM19" s="94">
        <v>64</v>
      </c>
      <c r="BN19" s="94">
        <v>44</v>
      </c>
      <c r="BO19" s="94">
        <v>28</v>
      </c>
      <c r="BP19" s="94">
        <v>17</v>
      </c>
      <c r="BQ19" s="94">
        <v>15</v>
      </c>
      <c r="BR19" s="95"/>
      <c r="BS19" s="97">
        <v>68</v>
      </c>
      <c r="BT19" s="97">
        <v>268</v>
      </c>
      <c r="BU19" s="97">
        <v>335</v>
      </c>
      <c r="BV19" s="97">
        <v>325</v>
      </c>
      <c r="BW19" s="97">
        <v>309</v>
      </c>
      <c r="BX19" s="97">
        <v>282</v>
      </c>
      <c r="BY19" s="97">
        <v>261</v>
      </c>
      <c r="BZ19" s="97">
        <v>253</v>
      </c>
      <c r="CA19" s="97">
        <v>216</v>
      </c>
      <c r="CB19" s="97">
        <v>186</v>
      </c>
      <c r="CC19" s="97">
        <v>159</v>
      </c>
      <c r="CD19" s="97">
        <v>134</v>
      </c>
      <c r="CE19" s="97">
        <v>110</v>
      </c>
      <c r="CF19" s="97">
        <v>87</v>
      </c>
      <c r="CG19" s="97">
        <v>66</v>
      </c>
      <c r="CH19" s="97">
        <v>47</v>
      </c>
      <c r="CI19" s="97">
        <v>31</v>
      </c>
      <c r="CJ19" s="97">
        <v>19</v>
      </c>
      <c r="CK19" s="97">
        <v>17</v>
      </c>
      <c r="CM19">
        <f t="shared" si="27"/>
        <v>886</v>
      </c>
      <c r="CN19">
        <f t="shared" si="28"/>
        <v>901</v>
      </c>
      <c r="CO19">
        <f t="shared" si="29"/>
        <v>3123</v>
      </c>
      <c r="CP19">
        <f t="shared" si="30"/>
        <v>3173</v>
      </c>
      <c r="CQ19" s="3"/>
      <c r="CR19" s="3">
        <f t="shared" si="31"/>
        <v>0</v>
      </c>
      <c r="CS19" s="3">
        <f t="shared" si="32"/>
        <v>0</v>
      </c>
      <c r="CT19" s="3">
        <f t="shared" si="33"/>
        <v>0</v>
      </c>
      <c r="CU19" s="3">
        <f t="shared" si="34"/>
        <v>0</v>
      </c>
      <c r="CV19" s="92"/>
      <c r="CW19" s="93"/>
      <c r="CX19" s="93"/>
      <c r="CY19" s="93"/>
      <c r="CZ19" s="93"/>
      <c r="DA19" s="93"/>
      <c r="DB19" s="93"/>
      <c r="DC19" s="93"/>
      <c r="DD19" s="93"/>
      <c r="DE19" s="93"/>
      <c r="DF19" s="93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</row>
    <row r="20" spans="1:179" x14ac:dyDescent="0.25">
      <c r="A20" s="101">
        <f t="shared" si="35"/>
        <v>12</v>
      </c>
      <c r="B20" s="68" t="s">
        <v>32</v>
      </c>
      <c r="C20" s="63">
        <f t="shared" si="21"/>
        <v>2426</v>
      </c>
      <c r="D20" s="64">
        <f t="shared" si="22"/>
        <v>2465</v>
      </c>
      <c r="E20" s="69">
        <f t="shared" si="23"/>
        <v>4891</v>
      </c>
      <c r="F20" s="66"/>
      <c r="G20" s="70">
        <f t="shared" si="24"/>
        <v>8545</v>
      </c>
      <c r="H20" s="64">
        <f t="shared" si="25"/>
        <v>8683</v>
      </c>
      <c r="I20" s="69">
        <f t="shared" si="26"/>
        <v>17228</v>
      </c>
      <c r="J20" s="99"/>
      <c r="K20" s="94">
        <v>46</v>
      </c>
      <c r="L20" s="94">
        <v>190</v>
      </c>
      <c r="M20" s="94">
        <v>241</v>
      </c>
      <c r="N20" s="94">
        <v>228</v>
      </c>
      <c r="O20" s="94">
        <v>193</v>
      </c>
      <c r="P20" s="94">
        <v>182</v>
      </c>
      <c r="Q20" s="94">
        <v>181</v>
      </c>
      <c r="R20" s="94">
        <v>192</v>
      </c>
      <c r="S20" s="94">
        <v>162</v>
      </c>
      <c r="T20" s="94">
        <v>147</v>
      </c>
      <c r="U20" s="94">
        <v>146</v>
      </c>
      <c r="V20" s="94">
        <v>134</v>
      </c>
      <c r="W20" s="94">
        <v>110</v>
      </c>
      <c r="X20" s="94">
        <v>90</v>
      </c>
      <c r="Y20" s="94">
        <v>69</v>
      </c>
      <c r="Z20" s="94">
        <v>47</v>
      </c>
      <c r="AA20" s="94">
        <v>33</v>
      </c>
      <c r="AB20" s="94">
        <v>20</v>
      </c>
      <c r="AC20" s="94">
        <v>15</v>
      </c>
      <c r="AD20" s="95"/>
      <c r="AE20" s="96">
        <v>41</v>
      </c>
      <c r="AF20" s="96">
        <v>172</v>
      </c>
      <c r="AG20" s="96">
        <v>212</v>
      </c>
      <c r="AH20" s="96">
        <v>203</v>
      </c>
      <c r="AI20" s="96">
        <v>177</v>
      </c>
      <c r="AJ20" s="96">
        <v>173</v>
      </c>
      <c r="AK20" s="96">
        <v>185</v>
      </c>
      <c r="AL20" s="96">
        <v>198</v>
      </c>
      <c r="AM20" s="96">
        <v>183</v>
      </c>
      <c r="AN20" s="96">
        <v>176</v>
      </c>
      <c r="AO20" s="96">
        <v>173</v>
      </c>
      <c r="AP20" s="96">
        <v>153</v>
      </c>
      <c r="AQ20" s="96">
        <v>122</v>
      </c>
      <c r="AR20" s="96">
        <v>99</v>
      </c>
      <c r="AS20" s="96">
        <v>73</v>
      </c>
      <c r="AT20" s="96">
        <v>50</v>
      </c>
      <c r="AU20" s="96">
        <v>35</v>
      </c>
      <c r="AV20" s="96">
        <v>23</v>
      </c>
      <c r="AW20" s="96">
        <v>17</v>
      </c>
      <c r="AX20" s="95"/>
      <c r="AY20" s="94">
        <v>195</v>
      </c>
      <c r="AZ20" s="94">
        <v>772</v>
      </c>
      <c r="BA20" s="94">
        <v>953</v>
      </c>
      <c r="BB20" s="94">
        <v>919</v>
      </c>
      <c r="BC20" s="94">
        <v>870</v>
      </c>
      <c r="BD20" s="94">
        <v>772</v>
      </c>
      <c r="BE20" s="94">
        <v>701</v>
      </c>
      <c r="BF20" s="94">
        <v>642</v>
      </c>
      <c r="BG20" s="94">
        <v>542</v>
      </c>
      <c r="BH20" s="94">
        <v>455</v>
      </c>
      <c r="BI20" s="94">
        <v>393</v>
      </c>
      <c r="BJ20" s="94">
        <v>345</v>
      </c>
      <c r="BK20" s="94">
        <v>288</v>
      </c>
      <c r="BL20" s="94">
        <v>233</v>
      </c>
      <c r="BM20" s="94">
        <v>175</v>
      </c>
      <c r="BN20" s="94">
        <v>122</v>
      </c>
      <c r="BO20" s="94">
        <v>78</v>
      </c>
      <c r="BP20" s="94">
        <v>48</v>
      </c>
      <c r="BQ20" s="94">
        <v>42</v>
      </c>
      <c r="BR20" s="95"/>
      <c r="BS20" s="97">
        <v>186</v>
      </c>
      <c r="BT20" s="97">
        <v>733</v>
      </c>
      <c r="BU20" s="97">
        <v>917</v>
      </c>
      <c r="BV20" s="97">
        <v>890</v>
      </c>
      <c r="BW20" s="97">
        <v>846</v>
      </c>
      <c r="BX20" s="97">
        <v>774</v>
      </c>
      <c r="BY20" s="97">
        <v>716</v>
      </c>
      <c r="BZ20" s="97">
        <v>675</v>
      </c>
      <c r="CA20" s="97">
        <v>593</v>
      </c>
      <c r="CB20" s="97">
        <v>511</v>
      </c>
      <c r="CC20" s="97">
        <v>435</v>
      </c>
      <c r="CD20" s="97">
        <v>369</v>
      </c>
      <c r="CE20" s="97">
        <v>302</v>
      </c>
      <c r="CF20" s="97">
        <v>240</v>
      </c>
      <c r="CG20" s="97">
        <v>181</v>
      </c>
      <c r="CH20" s="97">
        <v>128</v>
      </c>
      <c r="CI20" s="97">
        <v>85</v>
      </c>
      <c r="CJ20" s="97">
        <v>54</v>
      </c>
      <c r="CK20" s="97">
        <v>48</v>
      </c>
      <c r="CM20">
        <f t="shared" si="27"/>
        <v>2426</v>
      </c>
      <c r="CN20">
        <f t="shared" si="28"/>
        <v>2465</v>
      </c>
      <c r="CO20">
        <f t="shared" si="29"/>
        <v>8545</v>
      </c>
      <c r="CP20">
        <f t="shared" si="30"/>
        <v>8683</v>
      </c>
      <c r="CQ20" s="3"/>
      <c r="CR20" s="3">
        <f t="shared" si="31"/>
        <v>0</v>
      </c>
      <c r="CS20" s="3">
        <f t="shared" si="32"/>
        <v>0</v>
      </c>
      <c r="CT20" s="3">
        <f t="shared" si="33"/>
        <v>0</v>
      </c>
      <c r="CU20" s="3">
        <f t="shared" si="34"/>
        <v>0</v>
      </c>
      <c r="CV20" s="92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</row>
    <row r="21" spans="1:179" x14ac:dyDescent="0.25">
      <c r="A21" s="101">
        <f t="shared" si="35"/>
        <v>13</v>
      </c>
      <c r="B21" s="68" t="s">
        <v>33</v>
      </c>
      <c r="C21" s="63">
        <f t="shared" si="21"/>
        <v>2838</v>
      </c>
      <c r="D21" s="64">
        <f t="shared" si="22"/>
        <v>2881</v>
      </c>
      <c r="E21" s="69">
        <f t="shared" si="23"/>
        <v>5719</v>
      </c>
      <c r="F21" s="66"/>
      <c r="G21" s="70">
        <f t="shared" si="24"/>
        <v>9993</v>
      </c>
      <c r="H21" s="64">
        <f t="shared" si="25"/>
        <v>10155</v>
      </c>
      <c r="I21" s="69">
        <f t="shared" si="26"/>
        <v>20148</v>
      </c>
      <c r="J21" s="99"/>
      <c r="K21" s="94">
        <v>54</v>
      </c>
      <c r="L21" s="94">
        <v>223</v>
      </c>
      <c r="M21" s="94">
        <v>282</v>
      </c>
      <c r="N21" s="94">
        <v>267</v>
      </c>
      <c r="O21" s="94">
        <v>225</v>
      </c>
      <c r="P21" s="94">
        <v>213</v>
      </c>
      <c r="Q21" s="94">
        <v>211</v>
      </c>
      <c r="R21" s="94">
        <v>225</v>
      </c>
      <c r="S21" s="94">
        <v>189</v>
      </c>
      <c r="T21" s="94">
        <v>172</v>
      </c>
      <c r="U21" s="94">
        <v>171</v>
      </c>
      <c r="V21" s="94">
        <v>157</v>
      </c>
      <c r="W21" s="94">
        <v>129</v>
      </c>
      <c r="X21" s="94">
        <v>105</v>
      </c>
      <c r="Y21" s="94">
        <v>80</v>
      </c>
      <c r="Z21" s="94">
        <v>55</v>
      </c>
      <c r="AA21" s="94">
        <v>39</v>
      </c>
      <c r="AB21" s="94">
        <v>23</v>
      </c>
      <c r="AC21" s="94">
        <v>18</v>
      </c>
      <c r="AD21" s="95"/>
      <c r="AE21" s="96">
        <v>48</v>
      </c>
      <c r="AF21" s="96">
        <v>201</v>
      </c>
      <c r="AG21" s="96">
        <v>248</v>
      </c>
      <c r="AH21" s="96">
        <v>238</v>
      </c>
      <c r="AI21" s="96">
        <v>207</v>
      </c>
      <c r="AJ21" s="96">
        <v>202</v>
      </c>
      <c r="AK21" s="96">
        <v>216</v>
      </c>
      <c r="AL21" s="96">
        <v>233</v>
      </c>
      <c r="AM21" s="96">
        <v>213</v>
      </c>
      <c r="AN21" s="96">
        <v>206</v>
      </c>
      <c r="AO21" s="96">
        <v>202</v>
      </c>
      <c r="AP21" s="96">
        <v>179</v>
      </c>
      <c r="AQ21" s="96">
        <v>143</v>
      </c>
      <c r="AR21" s="96">
        <v>116</v>
      </c>
      <c r="AS21" s="96">
        <v>85</v>
      </c>
      <c r="AT21" s="96">
        <v>58</v>
      </c>
      <c r="AU21" s="96">
        <v>40</v>
      </c>
      <c r="AV21" s="96">
        <v>26</v>
      </c>
      <c r="AW21" s="96">
        <v>20</v>
      </c>
      <c r="AX21" s="95"/>
      <c r="AY21" s="94">
        <v>228</v>
      </c>
      <c r="AZ21" s="94">
        <v>903</v>
      </c>
      <c r="BA21" s="94">
        <v>1115</v>
      </c>
      <c r="BB21" s="94">
        <v>1075</v>
      </c>
      <c r="BC21" s="94">
        <v>1017</v>
      </c>
      <c r="BD21" s="94">
        <v>903</v>
      </c>
      <c r="BE21" s="94">
        <v>820</v>
      </c>
      <c r="BF21" s="94">
        <v>748</v>
      </c>
      <c r="BG21" s="94">
        <v>634</v>
      </c>
      <c r="BH21" s="94">
        <v>532</v>
      </c>
      <c r="BI21" s="94">
        <v>460</v>
      </c>
      <c r="BJ21" s="94">
        <v>404</v>
      </c>
      <c r="BK21" s="94">
        <v>337</v>
      </c>
      <c r="BL21" s="94">
        <v>273</v>
      </c>
      <c r="BM21" s="94">
        <v>204</v>
      </c>
      <c r="BN21" s="94">
        <v>143</v>
      </c>
      <c r="BO21" s="94">
        <v>92</v>
      </c>
      <c r="BP21" s="94">
        <v>56</v>
      </c>
      <c r="BQ21" s="94">
        <v>49</v>
      </c>
      <c r="BR21" s="95"/>
      <c r="BS21" s="97">
        <v>217</v>
      </c>
      <c r="BT21" s="97">
        <v>857</v>
      </c>
      <c r="BU21" s="97">
        <v>1073</v>
      </c>
      <c r="BV21" s="97">
        <v>1041</v>
      </c>
      <c r="BW21" s="97">
        <v>989</v>
      </c>
      <c r="BX21" s="97">
        <v>905</v>
      </c>
      <c r="BY21" s="97">
        <v>838</v>
      </c>
      <c r="BZ21" s="97">
        <v>789</v>
      </c>
      <c r="CA21" s="97">
        <v>694</v>
      </c>
      <c r="CB21" s="97">
        <v>597</v>
      </c>
      <c r="CC21" s="97">
        <v>509</v>
      </c>
      <c r="CD21" s="97">
        <v>431</v>
      </c>
      <c r="CE21" s="97">
        <v>353</v>
      </c>
      <c r="CF21" s="97">
        <v>281</v>
      </c>
      <c r="CG21" s="97">
        <v>212</v>
      </c>
      <c r="CH21" s="97">
        <v>150</v>
      </c>
      <c r="CI21" s="97">
        <v>100</v>
      </c>
      <c r="CJ21" s="97">
        <v>63</v>
      </c>
      <c r="CK21" s="97">
        <v>56</v>
      </c>
      <c r="CM21">
        <f t="shared" si="27"/>
        <v>2838</v>
      </c>
      <c r="CN21">
        <f t="shared" si="28"/>
        <v>2881</v>
      </c>
      <c r="CO21">
        <f t="shared" si="29"/>
        <v>9993</v>
      </c>
      <c r="CP21">
        <f t="shared" si="30"/>
        <v>10155</v>
      </c>
      <c r="CQ21" s="3"/>
      <c r="CR21" s="3">
        <f t="shared" si="31"/>
        <v>0</v>
      </c>
      <c r="CS21" s="3">
        <f t="shared" si="32"/>
        <v>0</v>
      </c>
      <c r="CT21" s="3">
        <f t="shared" si="33"/>
        <v>0</v>
      </c>
      <c r="CU21" s="3">
        <f t="shared" si="34"/>
        <v>0</v>
      </c>
      <c r="CV21" s="92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</row>
    <row r="22" spans="1:179" x14ac:dyDescent="0.25">
      <c r="A22" s="101">
        <f t="shared" si="35"/>
        <v>14</v>
      </c>
      <c r="B22" s="68" t="s">
        <v>34</v>
      </c>
      <c r="C22" s="63">
        <f t="shared" si="21"/>
        <v>7778</v>
      </c>
      <c r="D22" s="64">
        <f t="shared" si="22"/>
        <v>7903</v>
      </c>
      <c r="E22" s="69">
        <f t="shared" si="23"/>
        <v>15681</v>
      </c>
      <c r="F22" s="66"/>
      <c r="G22" s="70">
        <f t="shared" si="24"/>
        <v>27400</v>
      </c>
      <c r="H22" s="64">
        <f t="shared" si="25"/>
        <v>27842</v>
      </c>
      <c r="I22" s="69">
        <f t="shared" si="26"/>
        <v>55242</v>
      </c>
      <c r="J22" s="99"/>
      <c r="K22" s="94">
        <v>148</v>
      </c>
      <c r="L22" s="94">
        <v>611</v>
      </c>
      <c r="M22" s="94">
        <v>775</v>
      </c>
      <c r="N22" s="94">
        <v>733</v>
      </c>
      <c r="O22" s="94">
        <v>618</v>
      </c>
      <c r="P22" s="94">
        <v>584</v>
      </c>
      <c r="Q22" s="94">
        <v>580</v>
      </c>
      <c r="R22" s="94">
        <v>600</v>
      </c>
      <c r="S22" s="94">
        <v>519</v>
      </c>
      <c r="T22" s="94">
        <v>473</v>
      </c>
      <c r="U22" s="94">
        <v>469</v>
      </c>
      <c r="V22" s="94">
        <v>431</v>
      </c>
      <c r="W22" s="94">
        <v>355</v>
      </c>
      <c r="X22" s="94">
        <v>290</v>
      </c>
      <c r="Y22" s="94">
        <v>221</v>
      </c>
      <c r="Z22" s="94">
        <v>152</v>
      </c>
      <c r="AA22" s="94">
        <v>106</v>
      </c>
      <c r="AB22" s="94">
        <v>64</v>
      </c>
      <c r="AC22" s="94">
        <v>49</v>
      </c>
      <c r="AD22" s="95"/>
      <c r="AE22" s="96">
        <v>133</v>
      </c>
      <c r="AF22" s="96">
        <v>551</v>
      </c>
      <c r="AG22" s="96">
        <v>681</v>
      </c>
      <c r="AH22" s="96">
        <v>653</v>
      </c>
      <c r="AI22" s="96">
        <v>569</v>
      </c>
      <c r="AJ22" s="96">
        <v>555</v>
      </c>
      <c r="AK22" s="96">
        <v>593</v>
      </c>
      <c r="AL22" s="96">
        <v>622</v>
      </c>
      <c r="AM22" s="96">
        <v>586</v>
      </c>
      <c r="AN22" s="96">
        <v>565</v>
      </c>
      <c r="AO22" s="96">
        <v>555</v>
      </c>
      <c r="AP22" s="96">
        <v>491</v>
      </c>
      <c r="AQ22" s="96">
        <v>393</v>
      </c>
      <c r="AR22" s="96">
        <v>319</v>
      </c>
      <c r="AS22" s="96">
        <v>235</v>
      </c>
      <c r="AT22" s="96">
        <v>161</v>
      </c>
      <c r="AU22" s="96">
        <v>112</v>
      </c>
      <c r="AV22" s="96">
        <v>73</v>
      </c>
      <c r="AW22" s="96">
        <v>56</v>
      </c>
      <c r="AX22" s="95"/>
      <c r="AY22" s="94">
        <v>627</v>
      </c>
      <c r="AZ22" s="94">
        <v>2477</v>
      </c>
      <c r="BA22" s="94">
        <v>3057</v>
      </c>
      <c r="BB22" s="94">
        <v>2947</v>
      </c>
      <c r="BC22" s="94">
        <v>2789</v>
      </c>
      <c r="BD22" s="94">
        <v>2477</v>
      </c>
      <c r="BE22" s="94">
        <v>2250</v>
      </c>
      <c r="BF22" s="94">
        <v>2037</v>
      </c>
      <c r="BG22" s="94">
        <v>1740</v>
      </c>
      <c r="BH22" s="94">
        <v>1461</v>
      </c>
      <c r="BI22" s="94">
        <v>1262</v>
      </c>
      <c r="BJ22" s="94">
        <v>1108</v>
      </c>
      <c r="BK22" s="94">
        <v>925</v>
      </c>
      <c r="BL22" s="94">
        <v>748</v>
      </c>
      <c r="BM22" s="94">
        <v>561</v>
      </c>
      <c r="BN22" s="94">
        <v>392</v>
      </c>
      <c r="BO22" s="94">
        <v>253</v>
      </c>
      <c r="BP22" s="94">
        <v>154</v>
      </c>
      <c r="BQ22" s="94">
        <v>135</v>
      </c>
      <c r="BR22" s="95"/>
      <c r="BS22" s="97">
        <v>597</v>
      </c>
      <c r="BT22" s="97">
        <v>2352</v>
      </c>
      <c r="BU22" s="97">
        <v>2941</v>
      </c>
      <c r="BV22" s="97">
        <v>2855</v>
      </c>
      <c r="BW22" s="97">
        <v>2713</v>
      </c>
      <c r="BX22" s="97">
        <v>2482</v>
      </c>
      <c r="BY22" s="97">
        <v>2297</v>
      </c>
      <c r="BZ22" s="97">
        <v>2148</v>
      </c>
      <c r="CA22" s="97">
        <v>1903</v>
      </c>
      <c r="CB22" s="97">
        <v>1639</v>
      </c>
      <c r="CC22" s="97">
        <v>1396</v>
      </c>
      <c r="CD22" s="97">
        <v>1183</v>
      </c>
      <c r="CE22" s="97">
        <v>969</v>
      </c>
      <c r="CF22" s="97">
        <v>770</v>
      </c>
      <c r="CG22" s="97">
        <v>582</v>
      </c>
      <c r="CH22" s="97">
        <v>412</v>
      </c>
      <c r="CI22" s="97">
        <v>275</v>
      </c>
      <c r="CJ22" s="97">
        <v>173</v>
      </c>
      <c r="CK22" s="97">
        <v>155</v>
      </c>
      <c r="CM22">
        <f t="shared" si="27"/>
        <v>7778</v>
      </c>
      <c r="CN22">
        <f t="shared" si="28"/>
        <v>7903</v>
      </c>
      <c r="CO22">
        <f t="shared" si="29"/>
        <v>27400</v>
      </c>
      <c r="CP22">
        <f t="shared" si="30"/>
        <v>27842</v>
      </c>
      <c r="CQ22" s="3"/>
      <c r="CR22" s="3">
        <f t="shared" si="31"/>
        <v>0</v>
      </c>
      <c r="CS22" s="3">
        <f t="shared" si="32"/>
        <v>0</v>
      </c>
      <c r="CT22" s="3">
        <f t="shared" si="33"/>
        <v>0</v>
      </c>
      <c r="CU22" s="3">
        <f t="shared" si="34"/>
        <v>0</v>
      </c>
      <c r="CV22" s="92"/>
      <c r="CW22" s="93"/>
      <c r="CX22" s="93"/>
      <c r="CY22" s="93"/>
      <c r="CZ22" s="93"/>
      <c r="DA22" s="93"/>
      <c r="DB22" s="93"/>
      <c r="DC22" s="93"/>
      <c r="DD22" s="93"/>
      <c r="DE22" s="93"/>
      <c r="DF22" s="93"/>
      <c r="DG22" s="93"/>
      <c r="DH22" s="93"/>
      <c r="DI22" s="93"/>
      <c r="DJ22" s="93"/>
      <c r="DK22" s="93"/>
      <c r="DL22" s="93"/>
      <c r="DM22" s="93"/>
      <c r="DN22" s="93"/>
      <c r="DO22" s="93"/>
      <c r="DP22" s="93"/>
      <c r="DQ22" s="93"/>
      <c r="DR22" s="93"/>
      <c r="DS22" s="93"/>
      <c r="DT22" s="93"/>
      <c r="DU22" s="93"/>
      <c r="DV22" s="93"/>
      <c r="DW22" s="93"/>
      <c r="DX22" s="93"/>
      <c r="DY22" s="93"/>
      <c r="DZ22" s="93"/>
      <c r="EA22" s="93"/>
      <c r="EB22" s="93"/>
      <c r="EC22" s="93"/>
      <c r="ED22" s="93"/>
      <c r="EE22" s="93"/>
      <c r="EF22" s="93"/>
      <c r="EG22" s="93"/>
      <c r="EH22" s="93"/>
      <c r="EI22" s="93"/>
      <c r="EJ22" s="93"/>
      <c r="EK22" s="93"/>
      <c r="EL22" s="93"/>
      <c r="EM22" s="93"/>
      <c r="EN22" s="93"/>
      <c r="EO22" s="93"/>
      <c r="EP22" s="93"/>
      <c r="EQ22" s="93"/>
      <c r="ER22" s="93"/>
      <c r="ES22" s="93"/>
      <c r="ET22" s="93"/>
      <c r="EU22" s="93"/>
      <c r="EV22" s="93"/>
      <c r="EW22" s="93"/>
      <c r="EX22" s="93"/>
      <c r="EY22" s="93"/>
      <c r="EZ22" s="93"/>
      <c r="FA22" s="93"/>
      <c r="FB22" s="93"/>
      <c r="FC22" s="93"/>
      <c r="FD22" s="93"/>
      <c r="FE22" s="93"/>
      <c r="FF22" s="93"/>
      <c r="FG22" s="93"/>
      <c r="FH22" s="93"/>
      <c r="FI22" s="93"/>
      <c r="FJ22" s="93"/>
      <c r="FK22" s="93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</row>
    <row r="23" spans="1:179" x14ac:dyDescent="0.25">
      <c r="A23" s="101">
        <f t="shared" si="35"/>
        <v>15</v>
      </c>
      <c r="B23" s="68" t="s">
        <v>35</v>
      </c>
      <c r="C23" s="63">
        <f t="shared" si="21"/>
        <v>4170</v>
      </c>
      <c r="D23" s="64">
        <f t="shared" si="22"/>
        <v>4237</v>
      </c>
      <c r="E23" s="69">
        <f t="shared" si="23"/>
        <v>8407</v>
      </c>
      <c r="F23" s="66"/>
      <c r="G23" s="70">
        <f t="shared" si="24"/>
        <v>14689</v>
      </c>
      <c r="H23" s="64">
        <f t="shared" si="25"/>
        <v>14926</v>
      </c>
      <c r="I23" s="69">
        <f t="shared" si="26"/>
        <v>29615</v>
      </c>
      <c r="J23" s="99"/>
      <c r="K23" s="94">
        <v>79</v>
      </c>
      <c r="L23" s="94">
        <v>327</v>
      </c>
      <c r="M23" s="94">
        <v>415</v>
      </c>
      <c r="N23" s="94">
        <v>393</v>
      </c>
      <c r="O23" s="94">
        <v>331</v>
      </c>
      <c r="P23" s="94">
        <v>313</v>
      </c>
      <c r="Q23" s="94">
        <v>311</v>
      </c>
      <c r="R23" s="94">
        <v>327</v>
      </c>
      <c r="S23" s="94">
        <v>278</v>
      </c>
      <c r="T23" s="94">
        <v>253</v>
      </c>
      <c r="U23" s="94">
        <v>251</v>
      </c>
      <c r="V23" s="94">
        <v>231</v>
      </c>
      <c r="W23" s="94">
        <v>190</v>
      </c>
      <c r="X23" s="94">
        <v>155</v>
      </c>
      <c r="Y23" s="94">
        <v>118</v>
      </c>
      <c r="Z23" s="94">
        <v>81</v>
      </c>
      <c r="AA23" s="94">
        <v>57</v>
      </c>
      <c r="AB23" s="94">
        <v>34</v>
      </c>
      <c r="AC23" s="94">
        <v>26</v>
      </c>
      <c r="AD23" s="95"/>
      <c r="AE23" s="96">
        <v>71</v>
      </c>
      <c r="AF23" s="96">
        <v>295</v>
      </c>
      <c r="AG23" s="96">
        <v>365</v>
      </c>
      <c r="AH23" s="96">
        <v>350</v>
      </c>
      <c r="AI23" s="96">
        <v>305</v>
      </c>
      <c r="AJ23" s="96">
        <v>297</v>
      </c>
      <c r="AK23" s="96">
        <v>318</v>
      </c>
      <c r="AL23" s="96">
        <v>336</v>
      </c>
      <c r="AM23" s="96">
        <v>314</v>
      </c>
      <c r="AN23" s="96">
        <v>303</v>
      </c>
      <c r="AO23" s="96">
        <v>297</v>
      </c>
      <c r="AP23" s="96">
        <v>263</v>
      </c>
      <c r="AQ23" s="96">
        <v>211</v>
      </c>
      <c r="AR23" s="96">
        <v>171</v>
      </c>
      <c r="AS23" s="96">
        <v>126</v>
      </c>
      <c r="AT23" s="96">
        <v>86</v>
      </c>
      <c r="AU23" s="96">
        <v>60</v>
      </c>
      <c r="AV23" s="96">
        <v>39</v>
      </c>
      <c r="AW23" s="96">
        <v>30</v>
      </c>
      <c r="AX23" s="95"/>
      <c r="AY23" s="94">
        <v>336</v>
      </c>
      <c r="AZ23" s="94">
        <v>1328</v>
      </c>
      <c r="BA23" s="94">
        <v>1639</v>
      </c>
      <c r="BB23" s="94">
        <v>1580</v>
      </c>
      <c r="BC23" s="94">
        <v>1495</v>
      </c>
      <c r="BD23" s="94">
        <v>1328</v>
      </c>
      <c r="BE23" s="94">
        <v>1206</v>
      </c>
      <c r="BF23" s="94">
        <v>1096</v>
      </c>
      <c r="BG23" s="94">
        <v>932</v>
      </c>
      <c r="BH23" s="94">
        <v>783</v>
      </c>
      <c r="BI23" s="94">
        <v>676</v>
      </c>
      <c r="BJ23" s="94">
        <v>594</v>
      </c>
      <c r="BK23" s="94">
        <v>495</v>
      </c>
      <c r="BL23" s="94">
        <v>401</v>
      </c>
      <c r="BM23" s="94">
        <v>301</v>
      </c>
      <c r="BN23" s="94">
        <v>210</v>
      </c>
      <c r="BO23" s="94">
        <v>135</v>
      </c>
      <c r="BP23" s="94">
        <v>82</v>
      </c>
      <c r="BQ23" s="94">
        <v>72</v>
      </c>
      <c r="BR23" s="95"/>
      <c r="BS23" s="97">
        <v>320</v>
      </c>
      <c r="BT23" s="97">
        <v>1260</v>
      </c>
      <c r="BU23" s="97">
        <v>1577</v>
      </c>
      <c r="BV23" s="97">
        <v>1530</v>
      </c>
      <c r="BW23" s="97">
        <v>1454</v>
      </c>
      <c r="BX23" s="97">
        <v>1330</v>
      </c>
      <c r="BY23" s="97">
        <v>1231</v>
      </c>
      <c r="BZ23" s="97">
        <v>1156</v>
      </c>
      <c r="CA23" s="97">
        <v>1020</v>
      </c>
      <c r="CB23" s="97">
        <v>878</v>
      </c>
      <c r="CC23" s="97">
        <v>748</v>
      </c>
      <c r="CD23" s="97">
        <v>634</v>
      </c>
      <c r="CE23" s="97">
        <v>519</v>
      </c>
      <c r="CF23" s="97">
        <v>413</v>
      </c>
      <c r="CG23" s="97">
        <v>312</v>
      </c>
      <c r="CH23" s="97">
        <v>221</v>
      </c>
      <c r="CI23" s="97">
        <v>147</v>
      </c>
      <c r="CJ23" s="97">
        <v>93</v>
      </c>
      <c r="CK23" s="97">
        <v>83</v>
      </c>
      <c r="CM23">
        <f t="shared" si="27"/>
        <v>4170</v>
      </c>
      <c r="CN23">
        <f t="shared" si="28"/>
        <v>4237</v>
      </c>
      <c r="CO23">
        <f t="shared" si="29"/>
        <v>14689</v>
      </c>
      <c r="CP23">
        <f t="shared" si="30"/>
        <v>14926</v>
      </c>
      <c r="CQ23" s="3"/>
      <c r="CR23" s="3">
        <f t="shared" si="31"/>
        <v>0</v>
      </c>
      <c r="CS23" s="3">
        <f t="shared" si="32"/>
        <v>0</v>
      </c>
      <c r="CT23" s="3">
        <f t="shared" si="33"/>
        <v>0</v>
      </c>
      <c r="CU23" s="3">
        <f t="shared" si="34"/>
        <v>0</v>
      </c>
      <c r="CV23" s="92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  <c r="DP23" s="93"/>
      <c r="DQ23" s="93"/>
      <c r="DR23" s="93"/>
      <c r="DS23" s="93"/>
      <c r="DT23" s="93"/>
      <c r="DU23" s="93"/>
      <c r="DV23" s="93"/>
      <c r="DW23" s="93"/>
      <c r="DX23" s="93"/>
      <c r="DY23" s="93"/>
      <c r="DZ23" s="93"/>
      <c r="EA23" s="93"/>
      <c r="EB23" s="93"/>
      <c r="EC23" s="93"/>
      <c r="ED23" s="93"/>
      <c r="EE23" s="93"/>
      <c r="EF23" s="93"/>
      <c r="EG23" s="93"/>
      <c r="EH23" s="93"/>
      <c r="EI23" s="93"/>
      <c r="EJ23" s="93"/>
      <c r="EK23" s="93"/>
      <c r="EL23" s="93"/>
      <c r="EM23" s="93"/>
      <c r="EN23" s="93"/>
      <c r="EO23" s="93"/>
      <c r="EP23" s="93"/>
      <c r="EQ23" s="93"/>
      <c r="ER23" s="93"/>
      <c r="ES23" s="93"/>
      <c r="ET23" s="93"/>
      <c r="EU23" s="93"/>
      <c r="EV23" s="93"/>
      <c r="EW23" s="93"/>
      <c r="EX23" s="93"/>
      <c r="EY23" s="93"/>
      <c r="EZ23" s="93"/>
      <c r="FA23" s="93"/>
      <c r="FB23" s="93"/>
      <c r="FC23" s="93"/>
      <c r="FD23" s="93"/>
      <c r="FE23" s="93"/>
      <c r="FF23" s="93"/>
      <c r="FG23" s="93"/>
      <c r="FH23" s="93"/>
      <c r="FI23" s="93"/>
      <c r="FJ23" s="93"/>
      <c r="FK23" s="9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</row>
    <row r="24" spans="1:179" x14ac:dyDescent="0.25">
      <c r="A24" s="101">
        <f t="shared" si="35"/>
        <v>16</v>
      </c>
      <c r="B24" s="68" t="s">
        <v>36</v>
      </c>
      <c r="C24" s="63">
        <f t="shared" si="21"/>
        <v>6031</v>
      </c>
      <c r="D24" s="64">
        <f t="shared" si="22"/>
        <v>6128</v>
      </c>
      <c r="E24" s="69">
        <f t="shared" si="23"/>
        <v>12159</v>
      </c>
      <c r="F24" s="66"/>
      <c r="G24" s="70">
        <f t="shared" si="24"/>
        <v>21245</v>
      </c>
      <c r="H24" s="64">
        <f t="shared" si="25"/>
        <v>21589</v>
      </c>
      <c r="I24" s="69">
        <f t="shared" si="26"/>
        <v>42834</v>
      </c>
      <c r="J24" s="99"/>
      <c r="K24" s="94">
        <v>115</v>
      </c>
      <c r="L24" s="94">
        <v>473</v>
      </c>
      <c r="M24" s="94">
        <v>601</v>
      </c>
      <c r="N24" s="94">
        <v>568</v>
      </c>
      <c r="O24" s="94">
        <v>479</v>
      </c>
      <c r="P24" s="94">
        <v>453</v>
      </c>
      <c r="Q24" s="94">
        <v>450</v>
      </c>
      <c r="R24" s="94">
        <v>466</v>
      </c>
      <c r="S24" s="94">
        <v>402</v>
      </c>
      <c r="T24" s="94">
        <v>367</v>
      </c>
      <c r="U24" s="94">
        <v>364</v>
      </c>
      <c r="V24" s="94">
        <v>334</v>
      </c>
      <c r="W24" s="94">
        <v>275</v>
      </c>
      <c r="X24" s="94">
        <v>225</v>
      </c>
      <c r="Y24" s="94">
        <v>171</v>
      </c>
      <c r="Z24" s="94">
        <v>118</v>
      </c>
      <c r="AA24" s="94">
        <v>82</v>
      </c>
      <c r="AB24" s="94">
        <v>50</v>
      </c>
      <c r="AC24" s="94">
        <v>38</v>
      </c>
      <c r="AD24" s="95"/>
      <c r="AE24" s="96">
        <v>103</v>
      </c>
      <c r="AF24" s="96">
        <v>427</v>
      </c>
      <c r="AG24" s="96">
        <v>528</v>
      </c>
      <c r="AH24" s="96">
        <v>506</v>
      </c>
      <c r="AI24" s="96">
        <v>441</v>
      </c>
      <c r="AJ24" s="96">
        <v>430</v>
      </c>
      <c r="AK24" s="96">
        <v>460</v>
      </c>
      <c r="AL24" s="96">
        <v>483</v>
      </c>
      <c r="AM24" s="96">
        <v>455</v>
      </c>
      <c r="AN24" s="96">
        <v>438</v>
      </c>
      <c r="AO24" s="96">
        <v>430</v>
      </c>
      <c r="AP24" s="96">
        <v>381</v>
      </c>
      <c r="AQ24" s="96">
        <v>305</v>
      </c>
      <c r="AR24" s="96">
        <v>247</v>
      </c>
      <c r="AS24" s="96">
        <v>182</v>
      </c>
      <c r="AT24" s="96">
        <v>125</v>
      </c>
      <c r="AU24" s="96">
        <v>87</v>
      </c>
      <c r="AV24" s="96">
        <v>57</v>
      </c>
      <c r="AW24" s="96">
        <v>43</v>
      </c>
      <c r="AX24" s="95"/>
      <c r="AY24" s="94">
        <v>486</v>
      </c>
      <c r="AZ24" s="94">
        <v>1921</v>
      </c>
      <c r="BA24" s="94">
        <v>2370</v>
      </c>
      <c r="BB24" s="94">
        <v>2285</v>
      </c>
      <c r="BC24" s="94">
        <v>2163</v>
      </c>
      <c r="BD24" s="94">
        <v>1921</v>
      </c>
      <c r="BE24" s="94">
        <v>1744</v>
      </c>
      <c r="BF24" s="94">
        <v>1580</v>
      </c>
      <c r="BG24" s="94">
        <v>1349</v>
      </c>
      <c r="BH24" s="94">
        <v>1132</v>
      </c>
      <c r="BI24" s="94">
        <v>979</v>
      </c>
      <c r="BJ24" s="94">
        <v>859</v>
      </c>
      <c r="BK24" s="94">
        <v>717</v>
      </c>
      <c r="BL24" s="94">
        <v>580</v>
      </c>
      <c r="BM24" s="94">
        <v>435</v>
      </c>
      <c r="BN24" s="94">
        <v>304</v>
      </c>
      <c r="BO24" s="94">
        <v>196</v>
      </c>
      <c r="BP24" s="94">
        <v>119</v>
      </c>
      <c r="BQ24" s="94">
        <v>105</v>
      </c>
      <c r="BR24" s="95"/>
      <c r="BS24" s="97">
        <v>462</v>
      </c>
      <c r="BT24" s="97">
        <v>1823</v>
      </c>
      <c r="BU24" s="97">
        <v>2281</v>
      </c>
      <c r="BV24" s="97">
        <v>2213</v>
      </c>
      <c r="BW24" s="97">
        <v>2104</v>
      </c>
      <c r="BX24" s="97">
        <v>1924</v>
      </c>
      <c r="BY24" s="97">
        <v>1781</v>
      </c>
      <c r="BZ24" s="97">
        <v>1670</v>
      </c>
      <c r="CA24" s="97">
        <v>1475</v>
      </c>
      <c r="CB24" s="97">
        <v>1271</v>
      </c>
      <c r="CC24" s="97">
        <v>1083</v>
      </c>
      <c r="CD24" s="97">
        <v>917</v>
      </c>
      <c r="CE24" s="97">
        <v>751</v>
      </c>
      <c r="CF24" s="97">
        <v>597</v>
      </c>
      <c r="CG24" s="97">
        <v>451</v>
      </c>
      <c r="CH24" s="97">
        <v>319</v>
      </c>
      <c r="CI24" s="97">
        <v>213</v>
      </c>
      <c r="CJ24" s="97">
        <v>134</v>
      </c>
      <c r="CK24" s="97">
        <v>120</v>
      </c>
      <c r="CM24">
        <f t="shared" si="27"/>
        <v>6031</v>
      </c>
      <c r="CN24">
        <f t="shared" si="28"/>
        <v>6128</v>
      </c>
      <c r="CO24">
        <f t="shared" si="29"/>
        <v>21245</v>
      </c>
      <c r="CP24">
        <f t="shared" si="30"/>
        <v>21589</v>
      </c>
      <c r="CQ24" s="3"/>
      <c r="CR24" s="3">
        <f t="shared" si="31"/>
        <v>0</v>
      </c>
      <c r="CS24" s="3">
        <f t="shared" si="32"/>
        <v>0</v>
      </c>
      <c r="CT24" s="3">
        <f t="shared" si="33"/>
        <v>0</v>
      </c>
      <c r="CU24" s="3">
        <f t="shared" si="34"/>
        <v>0</v>
      </c>
      <c r="CV24" s="92"/>
      <c r="CW24" s="93"/>
      <c r="CX24" s="93"/>
      <c r="CY24" s="93"/>
      <c r="CZ24" s="93"/>
      <c r="DA24" s="93"/>
      <c r="DB24" s="93"/>
      <c r="DC24" s="93"/>
      <c r="DD24" s="93"/>
      <c r="DE24" s="93"/>
      <c r="DF24" s="93"/>
      <c r="DG24" s="93"/>
      <c r="DH24" s="93"/>
      <c r="DI24" s="93"/>
      <c r="DJ24" s="93"/>
      <c r="DK24" s="93"/>
      <c r="DL24" s="93"/>
      <c r="DM24" s="93"/>
      <c r="DN24" s="93"/>
      <c r="DO24" s="93"/>
      <c r="DP24" s="93"/>
      <c r="DQ24" s="93"/>
      <c r="DR24" s="93"/>
      <c r="DS24" s="93"/>
      <c r="DT24" s="93"/>
      <c r="DU24" s="93"/>
      <c r="DV24" s="93"/>
      <c r="DW24" s="93"/>
      <c r="DX24" s="93"/>
      <c r="DY24" s="93"/>
      <c r="DZ24" s="93"/>
      <c r="EA24" s="93"/>
      <c r="EB24" s="93"/>
      <c r="EC24" s="93"/>
      <c r="ED24" s="93"/>
      <c r="EE24" s="93"/>
      <c r="EF24" s="93"/>
      <c r="EG24" s="93"/>
      <c r="EH24" s="93"/>
      <c r="EI24" s="93"/>
      <c r="EJ24" s="93"/>
      <c r="EK24" s="93"/>
      <c r="EL24" s="93"/>
      <c r="EM24" s="93"/>
      <c r="EN24" s="93"/>
      <c r="EO24" s="93"/>
      <c r="EP24" s="93"/>
      <c r="EQ24" s="93"/>
      <c r="ER24" s="93"/>
      <c r="ES24" s="93"/>
      <c r="ET24" s="93"/>
      <c r="EU24" s="93"/>
      <c r="EV24" s="93"/>
      <c r="EW24" s="93"/>
      <c r="EX24" s="93"/>
      <c r="EY24" s="93"/>
      <c r="EZ24" s="93"/>
      <c r="FA24" s="93"/>
      <c r="FB24" s="93"/>
      <c r="FC24" s="93"/>
      <c r="FD24" s="93"/>
      <c r="FE24" s="93"/>
      <c r="FF24" s="93"/>
      <c r="FG24" s="93"/>
      <c r="FH24" s="93"/>
      <c r="FI24" s="93"/>
      <c r="FJ24" s="93"/>
      <c r="FK24" s="93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</row>
    <row r="25" spans="1:179" x14ac:dyDescent="0.25">
      <c r="A25" s="101">
        <f t="shared" si="35"/>
        <v>17</v>
      </c>
      <c r="B25" s="68" t="s">
        <v>301</v>
      </c>
      <c r="C25" s="63">
        <f t="shared" si="21"/>
        <v>519</v>
      </c>
      <c r="D25" s="64">
        <f t="shared" si="22"/>
        <v>526</v>
      </c>
      <c r="E25" s="69">
        <f t="shared" si="23"/>
        <v>1045</v>
      </c>
      <c r="F25" s="66"/>
      <c r="G25" s="70">
        <f t="shared" si="24"/>
        <v>1829</v>
      </c>
      <c r="H25" s="64">
        <f t="shared" si="25"/>
        <v>1859</v>
      </c>
      <c r="I25" s="69">
        <f t="shared" si="26"/>
        <v>3688</v>
      </c>
      <c r="J25" s="99"/>
      <c r="K25" s="94">
        <v>9</v>
      </c>
      <c r="L25" s="94">
        <v>40</v>
      </c>
      <c r="M25" s="94">
        <v>51</v>
      </c>
      <c r="N25" s="94">
        <v>48</v>
      </c>
      <c r="O25" s="94">
        <v>41</v>
      </c>
      <c r="P25" s="94">
        <v>39</v>
      </c>
      <c r="Q25" s="94">
        <v>38</v>
      </c>
      <c r="R25" s="94">
        <v>49</v>
      </c>
      <c r="S25" s="94">
        <v>34</v>
      </c>
      <c r="T25" s="94">
        <v>31</v>
      </c>
      <c r="U25" s="94">
        <v>31</v>
      </c>
      <c r="V25" s="94">
        <v>28</v>
      </c>
      <c r="W25" s="94">
        <v>23</v>
      </c>
      <c r="X25" s="94">
        <v>19</v>
      </c>
      <c r="Y25" s="94">
        <v>14</v>
      </c>
      <c r="Z25" s="94">
        <v>10</v>
      </c>
      <c r="AA25" s="94">
        <v>7</v>
      </c>
      <c r="AB25" s="94">
        <v>4</v>
      </c>
      <c r="AC25" s="94">
        <v>3</v>
      </c>
      <c r="AD25" s="95"/>
      <c r="AE25" s="96">
        <v>8</v>
      </c>
      <c r="AF25" s="96">
        <v>36</v>
      </c>
      <c r="AG25" s="96">
        <v>45</v>
      </c>
      <c r="AH25" s="96">
        <v>43</v>
      </c>
      <c r="AI25" s="96">
        <v>37</v>
      </c>
      <c r="AJ25" s="96">
        <v>36</v>
      </c>
      <c r="AK25" s="96">
        <v>39</v>
      </c>
      <c r="AL25" s="96">
        <v>52</v>
      </c>
      <c r="AM25" s="96">
        <v>39</v>
      </c>
      <c r="AN25" s="96">
        <v>37</v>
      </c>
      <c r="AO25" s="96">
        <v>36</v>
      </c>
      <c r="AP25" s="96">
        <v>32</v>
      </c>
      <c r="AQ25" s="96">
        <v>26</v>
      </c>
      <c r="AR25" s="96">
        <v>21</v>
      </c>
      <c r="AS25" s="96">
        <v>15</v>
      </c>
      <c r="AT25" s="96">
        <v>10</v>
      </c>
      <c r="AU25" s="96">
        <v>7</v>
      </c>
      <c r="AV25" s="96">
        <v>4</v>
      </c>
      <c r="AW25" s="96">
        <v>3</v>
      </c>
      <c r="AX25" s="95"/>
      <c r="AY25" s="94">
        <v>41</v>
      </c>
      <c r="AZ25" s="94">
        <v>165</v>
      </c>
      <c r="BA25" s="94">
        <v>204</v>
      </c>
      <c r="BB25" s="94">
        <v>196</v>
      </c>
      <c r="BC25" s="94">
        <v>186</v>
      </c>
      <c r="BD25" s="94">
        <v>165</v>
      </c>
      <c r="BE25" s="94">
        <v>150</v>
      </c>
      <c r="BF25" s="94">
        <v>143</v>
      </c>
      <c r="BG25" s="94">
        <v>116</v>
      </c>
      <c r="BH25" s="94">
        <v>97</v>
      </c>
      <c r="BI25" s="94">
        <v>84</v>
      </c>
      <c r="BJ25" s="94">
        <v>74</v>
      </c>
      <c r="BK25" s="94">
        <v>61</v>
      </c>
      <c r="BL25" s="94">
        <v>49</v>
      </c>
      <c r="BM25" s="94">
        <v>37</v>
      </c>
      <c r="BN25" s="94">
        <v>26</v>
      </c>
      <c r="BO25" s="94">
        <v>16</v>
      </c>
      <c r="BP25" s="94">
        <v>10</v>
      </c>
      <c r="BQ25" s="94">
        <v>9</v>
      </c>
      <c r="BR25" s="95"/>
      <c r="BS25" s="97">
        <v>39</v>
      </c>
      <c r="BT25" s="97">
        <v>157</v>
      </c>
      <c r="BU25" s="97">
        <v>196</v>
      </c>
      <c r="BV25" s="97">
        <v>190</v>
      </c>
      <c r="BW25" s="97">
        <v>181</v>
      </c>
      <c r="BX25" s="97">
        <v>165</v>
      </c>
      <c r="BY25" s="97">
        <v>153</v>
      </c>
      <c r="BZ25" s="97">
        <v>151</v>
      </c>
      <c r="CA25" s="97">
        <v>127</v>
      </c>
      <c r="CB25" s="97">
        <v>109</v>
      </c>
      <c r="CC25" s="97">
        <v>93</v>
      </c>
      <c r="CD25" s="97">
        <v>79</v>
      </c>
      <c r="CE25" s="97">
        <v>64</v>
      </c>
      <c r="CF25" s="97">
        <v>51</v>
      </c>
      <c r="CG25" s="97">
        <v>38</v>
      </c>
      <c r="CH25" s="97">
        <v>27</v>
      </c>
      <c r="CI25" s="97">
        <v>18</v>
      </c>
      <c r="CJ25" s="97">
        <v>11</v>
      </c>
      <c r="CK25" s="97">
        <v>10</v>
      </c>
      <c r="CM25">
        <f t="shared" si="27"/>
        <v>519</v>
      </c>
      <c r="CN25">
        <f t="shared" si="28"/>
        <v>526</v>
      </c>
      <c r="CO25">
        <f t="shared" si="29"/>
        <v>1829</v>
      </c>
      <c r="CP25">
        <f t="shared" si="30"/>
        <v>1859</v>
      </c>
      <c r="CQ25" s="3"/>
      <c r="CR25" s="3">
        <f t="shared" si="31"/>
        <v>0</v>
      </c>
      <c r="CS25" s="3">
        <f t="shared" si="32"/>
        <v>0</v>
      </c>
      <c r="CT25" s="3">
        <f t="shared" si="33"/>
        <v>0</v>
      </c>
      <c r="CU25" s="3">
        <f t="shared" si="34"/>
        <v>0</v>
      </c>
      <c r="CV25" s="92"/>
      <c r="CW25" s="93"/>
      <c r="CX25" s="93"/>
      <c r="CY25" s="93"/>
      <c r="CZ25" s="93"/>
      <c r="DA25" s="93"/>
      <c r="DB25" s="93"/>
      <c r="DC25" s="93"/>
      <c r="DD25" s="93"/>
      <c r="DE25" s="93"/>
      <c r="DF25" s="93"/>
      <c r="DG25" s="93"/>
      <c r="DH25" s="93"/>
      <c r="DI25" s="93"/>
      <c r="DJ25" s="93"/>
      <c r="DK25" s="93"/>
      <c r="DL25" s="93"/>
      <c r="DM25" s="93"/>
      <c r="DN25" s="93"/>
      <c r="DO25" s="93"/>
      <c r="DP25" s="93"/>
      <c r="DQ25" s="93"/>
      <c r="DR25" s="93"/>
      <c r="DS25" s="93"/>
      <c r="DT25" s="93"/>
      <c r="DU25" s="93"/>
      <c r="DV25" s="93"/>
      <c r="DW25" s="93"/>
      <c r="DX25" s="93"/>
      <c r="DY25" s="93"/>
      <c r="DZ25" s="93"/>
      <c r="EA25" s="93"/>
      <c r="EB25" s="93"/>
      <c r="EC25" s="93"/>
      <c r="ED25" s="93"/>
      <c r="EE25" s="93"/>
      <c r="EF25" s="93"/>
      <c r="EG25" s="93"/>
      <c r="EH25" s="93"/>
      <c r="EI25" s="93"/>
      <c r="EJ25" s="93"/>
      <c r="EK25" s="93"/>
      <c r="EL25" s="93"/>
      <c r="EM25" s="93"/>
      <c r="EN25" s="93"/>
      <c r="EO25" s="93"/>
      <c r="EP25" s="93"/>
      <c r="EQ25" s="93"/>
      <c r="ER25" s="93"/>
      <c r="ES25" s="93"/>
      <c r="ET25" s="93"/>
      <c r="EU25" s="93"/>
      <c r="EV25" s="93"/>
      <c r="EW25" s="93"/>
      <c r="EX25" s="93"/>
      <c r="EY25" s="93"/>
      <c r="EZ25" s="93"/>
      <c r="FA25" s="93"/>
      <c r="FB25" s="93"/>
      <c r="FC25" s="93"/>
      <c r="FD25" s="93"/>
      <c r="FE25" s="93"/>
      <c r="FF25" s="93"/>
      <c r="FG25" s="93"/>
      <c r="FH25" s="93"/>
      <c r="FI25" s="93"/>
      <c r="FJ25" s="93"/>
      <c r="FK25" s="93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</row>
    <row r="26" spans="1:179" x14ac:dyDescent="0.25">
      <c r="A26" s="101">
        <f t="shared" si="35"/>
        <v>18</v>
      </c>
      <c r="B26" s="68" t="s">
        <v>37</v>
      </c>
      <c r="C26" s="63">
        <f t="shared" si="21"/>
        <v>2121</v>
      </c>
      <c r="D26" s="64">
        <f t="shared" si="22"/>
        <v>2154</v>
      </c>
      <c r="E26" s="69">
        <f t="shared" si="23"/>
        <v>4275</v>
      </c>
      <c r="F26" s="66"/>
      <c r="G26" s="70">
        <f t="shared" si="24"/>
        <v>7470</v>
      </c>
      <c r="H26" s="64">
        <f t="shared" si="25"/>
        <v>7590</v>
      </c>
      <c r="I26" s="69">
        <f t="shared" si="26"/>
        <v>15060</v>
      </c>
      <c r="J26" s="99"/>
      <c r="K26" s="94">
        <v>40</v>
      </c>
      <c r="L26" s="94">
        <v>166</v>
      </c>
      <c r="M26" s="94">
        <v>211</v>
      </c>
      <c r="N26" s="94">
        <v>200</v>
      </c>
      <c r="O26" s="94">
        <v>168</v>
      </c>
      <c r="P26" s="94">
        <v>159</v>
      </c>
      <c r="Q26" s="94">
        <v>158</v>
      </c>
      <c r="R26" s="94">
        <v>169</v>
      </c>
      <c r="S26" s="94">
        <v>141</v>
      </c>
      <c r="T26" s="94">
        <v>129</v>
      </c>
      <c r="U26" s="94">
        <v>128</v>
      </c>
      <c r="V26" s="94">
        <v>117</v>
      </c>
      <c r="W26" s="94">
        <v>96</v>
      </c>
      <c r="X26" s="94">
        <v>79</v>
      </c>
      <c r="Y26" s="94">
        <v>60</v>
      </c>
      <c r="Z26" s="94">
        <v>41</v>
      </c>
      <c r="AA26" s="94">
        <v>29</v>
      </c>
      <c r="AB26" s="94">
        <v>17</v>
      </c>
      <c r="AC26" s="94">
        <v>13</v>
      </c>
      <c r="AD26" s="95"/>
      <c r="AE26" s="96">
        <v>36</v>
      </c>
      <c r="AF26" s="96">
        <v>150</v>
      </c>
      <c r="AG26" s="96">
        <v>185</v>
      </c>
      <c r="AH26" s="96">
        <v>178</v>
      </c>
      <c r="AI26" s="96">
        <v>155</v>
      </c>
      <c r="AJ26" s="96">
        <v>151</v>
      </c>
      <c r="AK26" s="96">
        <v>161</v>
      </c>
      <c r="AL26" s="96">
        <v>173</v>
      </c>
      <c r="AM26" s="96">
        <v>159</v>
      </c>
      <c r="AN26" s="96">
        <v>154</v>
      </c>
      <c r="AO26" s="96">
        <v>151</v>
      </c>
      <c r="AP26" s="96">
        <v>134</v>
      </c>
      <c r="AQ26" s="96">
        <v>107</v>
      </c>
      <c r="AR26" s="96">
        <v>87</v>
      </c>
      <c r="AS26" s="96">
        <v>64</v>
      </c>
      <c r="AT26" s="96">
        <v>44</v>
      </c>
      <c r="AU26" s="96">
        <v>30</v>
      </c>
      <c r="AV26" s="96">
        <v>20</v>
      </c>
      <c r="AW26" s="96">
        <v>15</v>
      </c>
      <c r="AX26" s="95"/>
      <c r="AY26" s="94">
        <v>171</v>
      </c>
      <c r="AZ26" s="94">
        <v>675</v>
      </c>
      <c r="BA26" s="94">
        <v>833</v>
      </c>
      <c r="BB26" s="94">
        <v>803</v>
      </c>
      <c r="BC26" s="94">
        <v>760</v>
      </c>
      <c r="BD26" s="94">
        <v>675</v>
      </c>
      <c r="BE26" s="94">
        <v>613</v>
      </c>
      <c r="BF26" s="94">
        <v>558</v>
      </c>
      <c r="BG26" s="94">
        <v>474</v>
      </c>
      <c r="BH26" s="94">
        <v>398</v>
      </c>
      <c r="BI26" s="94">
        <v>344</v>
      </c>
      <c r="BJ26" s="94">
        <v>302</v>
      </c>
      <c r="BK26" s="94">
        <v>252</v>
      </c>
      <c r="BL26" s="94">
        <v>204</v>
      </c>
      <c r="BM26" s="94">
        <v>153</v>
      </c>
      <c r="BN26" s="94">
        <v>107</v>
      </c>
      <c r="BO26" s="94">
        <v>69</v>
      </c>
      <c r="BP26" s="94">
        <v>42</v>
      </c>
      <c r="BQ26" s="94">
        <v>37</v>
      </c>
      <c r="BR26" s="95"/>
      <c r="BS26" s="97">
        <v>162</v>
      </c>
      <c r="BT26" s="97">
        <v>641</v>
      </c>
      <c r="BU26" s="97">
        <v>802</v>
      </c>
      <c r="BV26" s="97">
        <v>778</v>
      </c>
      <c r="BW26" s="97">
        <v>739</v>
      </c>
      <c r="BX26" s="97">
        <v>676</v>
      </c>
      <c r="BY26" s="97">
        <v>626</v>
      </c>
      <c r="BZ26" s="97">
        <v>593</v>
      </c>
      <c r="CA26" s="97">
        <v>518</v>
      </c>
      <c r="CB26" s="97">
        <v>446</v>
      </c>
      <c r="CC26" s="97">
        <v>380</v>
      </c>
      <c r="CD26" s="97">
        <v>322</v>
      </c>
      <c r="CE26" s="97">
        <v>264</v>
      </c>
      <c r="CF26" s="97">
        <v>210</v>
      </c>
      <c r="CG26" s="97">
        <v>158</v>
      </c>
      <c r="CH26" s="97">
        <v>112</v>
      </c>
      <c r="CI26" s="97">
        <v>74</v>
      </c>
      <c r="CJ26" s="97">
        <v>47</v>
      </c>
      <c r="CK26" s="97">
        <v>42</v>
      </c>
      <c r="CM26">
        <f t="shared" si="27"/>
        <v>2121</v>
      </c>
      <c r="CN26">
        <f t="shared" si="28"/>
        <v>2154</v>
      </c>
      <c r="CO26">
        <f t="shared" si="29"/>
        <v>7470</v>
      </c>
      <c r="CP26">
        <f t="shared" si="30"/>
        <v>7590</v>
      </c>
      <c r="CQ26" s="3"/>
      <c r="CR26" s="3">
        <f t="shared" si="31"/>
        <v>0</v>
      </c>
      <c r="CS26" s="3">
        <f t="shared" si="32"/>
        <v>0</v>
      </c>
      <c r="CT26" s="3">
        <f t="shared" si="33"/>
        <v>0</v>
      </c>
      <c r="CU26" s="3">
        <f t="shared" si="34"/>
        <v>0</v>
      </c>
      <c r="CV26" s="92"/>
      <c r="CW26" s="93"/>
      <c r="CX26" s="93"/>
      <c r="CY26" s="93"/>
      <c r="CZ26" s="93"/>
      <c r="DA26" s="93"/>
      <c r="DB26" s="93"/>
      <c r="DC26" s="93"/>
      <c r="DD26" s="93"/>
      <c r="DE26" s="93"/>
      <c r="DF26" s="93"/>
      <c r="DG26" s="93"/>
      <c r="DH26" s="93"/>
      <c r="DI26" s="93"/>
      <c r="DJ26" s="93"/>
      <c r="DK26" s="93"/>
      <c r="DL26" s="93"/>
      <c r="DM26" s="93"/>
      <c r="DN26" s="93"/>
      <c r="DO26" s="93"/>
      <c r="DP26" s="93"/>
      <c r="DQ26" s="93"/>
      <c r="DR26" s="93"/>
      <c r="DS26" s="93"/>
      <c r="DT26" s="93"/>
      <c r="DU26" s="93"/>
      <c r="DV26" s="93"/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3"/>
      <c r="EK26" s="93"/>
      <c r="EL26" s="93"/>
      <c r="EM26" s="93"/>
      <c r="EN26" s="93"/>
      <c r="EO26" s="93"/>
      <c r="EP26" s="93"/>
      <c r="EQ26" s="93"/>
      <c r="ER26" s="93"/>
      <c r="ES26" s="93"/>
      <c r="ET26" s="93"/>
      <c r="EU26" s="93"/>
      <c r="EV26" s="93"/>
      <c r="EW26" s="93"/>
      <c r="EX26" s="93"/>
      <c r="EY26" s="93"/>
      <c r="EZ26" s="93"/>
      <c r="FA26" s="93"/>
      <c r="FB26" s="93"/>
      <c r="FC26" s="93"/>
      <c r="FD26" s="93"/>
      <c r="FE26" s="93"/>
      <c r="FF26" s="93"/>
      <c r="FG26" s="93"/>
      <c r="FH26" s="93"/>
      <c r="FI26" s="93"/>
      <c r="FJ26" s="93"/>
      <c r="FK26" s="93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</row>
    <row r="27" spans="1:179" x14ac:dyDescent="0.25">
      <c r="A27" s="101">
        <f t="shared" si="35"/>
        <v>19</v>
      </c>
      <c r="B27" s="68" t="s">
        <v>38</v>
      </c>
      <c r="C27" s="63">
        <f t="shared" si="21"/>
        <v>2637</v>
      </c>
      <c r="D27" s="64">
        <f t="shared" si="22"/>
        <v>2679</v>
      </c>
      <c r="E27" s="69">
        <f t="shared" si="23"/>
        <v>5316</v>
      </c>
      <c r="F27" s="66"/>
      <c r="G27" s="70">
        <f t="shared" si="24"/>
        <v>9290</v>
      </c>
      <c r="H27" s="64">
        <f t="shared" si="25"/>
        <v>9439</v>
      </c>
      <c r="I27" s="69">
        <f t="shared" si="26"/>
        <v>18729</v>
      </c>
      <c r="J27" s="99"/>
      <c r="K27" s="94">
        <v>50</v>
      </c>
      <c r="L27" s="94">
        <v>207</v>
      </c>
      <c r="M27" s="94">
        <v>262</v>
      </c>
      <c r="N27" s="94">
        <v>248</v>
      </c>
      <c r="O27" s="94">
        <v>209</v>
      </c>
      <c r="P27" s="94">
        <v>198</v>
      </c>
      <c r="Q27" s="94">
        <v>196</v>
      </c>
      <c r="R27" s="94">
        <v>208</v>
      </c>
      <c r="S27" s="94">
        <v>176</v>
      </c>
      <c r="T27" s="94">
        <v>160</v>
      </c>
      <c r="U27" s="94">
        <v>159</v>
      </c>
      <c r="V27" s="94">
        <v>146</v>
      </c>
      <c r="W27" s="94">
        <v>120</v>
      </c>
      <c r="X27" s="94">
        <v>98</v>
      </c>
      <c r="Y27" s="94">
        <v>75</v>
      </c>
      <c r="Z27" s="94">
        <v>51</v>
      </c>
      <c r="AA27" s="94">
        <v>36</v>
      </c>
      <c r="AB27" s="94">
        <v>22</v>
      </c>
      <c r="AC27" s="94">
        <v>16</v>
      </c>
      <c r="AD27" s="95"/>
      <c r="AE27" s="96">
        <v>45</v>
      </c>
      <c r="AF27" s="96">
        <v>187</v>
      </c>
      <c r="AG27" s="96">
        <v>231</v>
      </c>
      <c r="AH27" s="96">
        <v>221</v>
      </c>
      <c r="AI27" s="96">
        <v>192</v>
      </c>
      <c r="AJ27" s="96">
        <v>188</v>
      </c>
      <c r="AK27" s="96">
        <v>201</v>
      </c>
      <c r="AL27" s="96">
        <v>215</v>
      </c>
      <c r="AM27" s="96">
        <v>198</v>
      </c>
      <c r="AN27" s="96">
        <v>191</v>
      </c>
      <c r="AO27" s="96">
        <v>188</v>
      </c>
      <c r="AP27" s="96">
        <v>166</v>
      </c>
      <c r="AQ27" s="96">
        <v>133</v>
      </c>
      <c r="AR27" s="96">
        <v>108</v>
      </c>
      <c r="AS27" s="96">
        <v>79</v>
      </c>
      <c r="AT27" s="96">
        <v>54</v>
      </c>
      <c r="AU27" s="96">
        <v>38</v>
      </c>
      <c r="AV27" s="96">
        <v>25</v>
      </c>
      <c r="AW27" s="96">
        <v>19</v>
      </c>
      <c r="AX27" s="95"/>
      <c r="AY27" s="94">
        <v>212</v>
      </c>
      <c r="AZ27" s="94">
        <v>840</v>
      </c>
      <c r="BA27" s="94">
        <v>1036</v>
      </c>
      <c r="BB27" s="94">
        <v>999</v>
      </c>
      <c r="BC27" s="94">
        <v>945</v>
      </c>
      <c r="BD27" s="94">
        <v>840</v>
      </c>
      <c r="BE27" s="94">
        <v>762</v>
      </c>
      <c r="BF27" s="94">
        <v>697</v>
      </c>
      <c r="BG27" s="94">
        <v>589</v>
      </c>
      <c r="BH27" s="94">
        <v>495</v>
      </c>
      <c r="BI27" s="94">
        <v>428</v>
      </c>
      <c r="BJ27" s="94">
        <v>375</v>
      </c>
      <c r="BK27" s="94">
        <v>313</v>
      </c>
      <c r="BL27" s="94">
        <v>253</v>
      </c>
      <c r="BM27" s="94">
        <v>190</v>
      </c>
      <c r="BN27" s="94">
        <v>133</v>
      </c>
      <c r="BO27" s="94">
        <v>85</v>
      </c>
      <c r="BP27" s="94">
        <v>52</v>
      </c>
      <c r="BQ27" s="94">
        <v>46</v>
      </c>
      <c r="BR27" s="95"/>
      <c r="BS27" s="97">
        <v>202</v>
      </c>
      <c r="BT27" s="97">
        <v>797</v>
      </c>
      <c r="BU27" s="97">
        <v>997</v>
      </c>
      <c r="BV27" s="97">
        <v>967</v>
      </c>
      <c r="BW27" s="97">
        <v>920</v>
      </c>
      <c r="BX27" s="97">
        <v>841</v>
      </c>
      <c r="BY27" s="97">
        <v>779</v>
      </c>
      <c r="BZ27" s="97">
        <v>734</v>
      </c>
      <c r="CA27" s="97">
        <v>645</v>
      </c>
      <c r="CB27" s="97">
        <v>555</v>
      </c>
      <c r="CC27" s="97">
        <v>473</v>
      </c>
      <c r="CD27" s="97">
        <v>401</v>
      </c>
      <c r="CE27" s="97">
        <v>328</v>
      </c>
      <c r="CF27" s="97">
        <v>261</v>
      </c>
      <c r="CG27" s="97">
        <v>197</v>
      </c>
      <c r="CH27" s="97">
        <v>139</v>
      </c>
      <c r="CI27" s="97">
        <v>93</v>
      </c>
      <c r="CJ27" s="97">
        <v>58</v>
      </c>
      <c r="CK27" s="97">
        <v>52</v>
      </c>
      <c r="CM27">
        <f t="shared" si="27"/>
        <v>2637</v>
      </c>
      <c r="CN27">
        <f t="shared" si="28"/>
        <v>2679</v>
      </c>
      <c r="CO27">
        <f t="shared" si="29"/>
        <v>9290</v>
      </c>
      <c r="CP27">
        <f t="shared" si="30"/>
        <v>9439</v>
      </c>
      <c r="CQ27" s="3"/>
      <c r="CR27" s="3">
        <f t="shared" si="31"/>
        <v>0</v>
      </c>
      <c r="CS27" s="3">
        <f t="shared" si="32"/>
        <v>0</v>
      </c>
      <c r="CT27" s="3">
        <f t="shared" si="33"/>
        <v>0</v>
      </c>
      <c r="CU27" s="3">
        <f t="shared" si="34"/>
        <v>0</v>
      </c>
      <c r="CV27" s="92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  <c r="DQ27" s="93"/>
      <c r="DR27" s="93"/>
      <c r="DS27" s="93"/>
      <c r="DT27" s="93"/>
      <c r="DU27" s="93"/>
      <c r="DV27" s="93"/>
      <c r="DW27" s="93"/>
      <c r="DX27" s="93"/>
      <c r="DY27" s="93"/>
      <c r="DZ27" s="93"/>
      <c r="EA27" s="93"/>
      <c r="EB27" s="93"/>
      <c r="EC27" s="93"/>
      <c r="ED27" s="93"/>
      <c r="EE27" s="93"/>
      <c r="EF27" s="93"/>
      <c r="EG27" s="93"/>
      <c r="EH27" s="93"/>
      <c r="EI27" s="93"/>
      <c r="EJ27" s="93"/>
      <c r="EK27" s="93"/>
      <c r="EL27" s="93"/>
      <c r="EM27" s="93"/>
      <c r="EN27" s="93"/>
      <c r="EO27" s="93"/>
      <c r="EP27" s="93"/>
      <c r="EQ27" s="93"/>
      <c r="ER27" s="93"/>
      <c r="ES27" s="93"/>
      <c r="ET27" s="93"/>
      <c r="EU27" s="93"/>
      <c r="EV27" s="93"/>
      <c r="EW27" s="93"/>
      <c r="EX27" s="93"/>
      <c r="EY27" s="93"/>
      <c r="EZ27" s="93"/>
      <c r="FA27" s="93"/>
      <c r="FB27" s="93"/>
      <c r="FC27" s="93"/>
      <c r="FD27" s="93"/>
      <c r="FE27" s="93"/>
      <c r="FF27" s="93"/>
      <c r="FG27" s="93"/>
      <c r="FH27" s="93"/>
      <c r="FI27" s="93"/>
      <c r="FJ27" s="93"/>
      <c r="FK27" s="93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</row>
    <row r="28" spans="1:179" x14ac:dyDescent="0.25">
      <c r="A28" s="101">
        <f t="shared" si="35"/>
        <v>20</v>
      </c>
      <c r="B28" s="68" t="s">
        <v>39</v>
      </c>
      <c r="C28" s="63">
        <f t="shared" si="21"/>
        <v>12273</v>
      </c>
      <c r="D28" s="64">
        <f t="shared" si="22"/>
        <v>12470</v>
      </c>
      <c r="E28" s="69">
        <f t="shared" si="23"/>
        <v>24743</v>
      </c>
      <c r="F28" s="66"/>
      <c r="G28" s="70">
        <f t="shared" si="24"/>
        <v>43230</v>
      </c>
      <c r="H28" s="64">
        <f t="shared" si="25"/>
        <v>43927</v>
      </c>
      <c r="I28" s="69">
        <f t="shared" si="26"/>
        <v>87157</v>
      </c>
      <c r="J28" s="99"/>
      <c r="K28" s="94">
        <v>235</v>
      </c>
      <c r="L28" s="94">
        <v>964</v>
      </c>
      <c r="M28" s="94">
        <v>1223</v>
      </c>
      <c r="N28" s="94">
        <v>1157</v>
      </c>
      <c r="O28" s="94">
        <v>976</v>
      </c>
      <c r="P28" s="94">
        <v>922</v>
      </c>
      <c r="Q28" s="94">
        <v>916</v>
      </c>
      <c r="R28" s="94">
        <v>936</v>
      </c>
      <c r="S28" s="94">
        <v>819</v>
      </c>
      <c r="T28" s="94">
        <v>747</v>
      </c>
      <c r="U28" s="94">
        <v>741</v>
      </c>
      <c r="V28" s="94">
        <v>681</v>
      </c>
      <c r="W28" s="94">
        <v>560</v>
      </c>
      <c r="X28" s="94">
        <v>458</v>
      </c>
      <c r="Y28" s="94">
        <v>349</v>
      </c>
      <c r="Z28" s="94">
        <v>241</v>
      </c>
      <c r="AA28" s="94">
        <v>168</v>
      </c>
      <c r="AB28" s="94">
        <v>102</v>
      </c>
      <c r="AC28" s="94">
        <v>78</v>
      </c>
      <c r="AD28" s="95"/>
      <c r="AE28" s="96">
        <v>210</v>
      </c>
      <c r="AF28" s="96">
        <v>870</v>
      </c>
      <c r="AG28" s="96">
        <v>1075</v>
      </c>
      <c r="AH28" s="96">
        <v>1031</v>
      </c>
      <c r="AI28" s="96">
        <v>898</v>
      </c>
      <c r="AJ28" s="96">
        <v>876</v>
      </c>
      <c r="AK28" s="96">
        <v>937</v>
      </c>
      <c r="AL28" s="96">
        <v>972</v>
      </c>
      <c r="AM28" s="96">
        <v>925</v>
      </c>
      <c r="AN28" s="96">
        <v>892</v>
      </c>
      <c r="AO28" s="96">
        <v>876</v>
      </c>
      <c r="AP28" s="96">
        <v>776</v>
      </c>
      <c r="AQ28" s="96">
        <v>621</v>
      </c>
      <c r="AR28" s="96">
        <v>504</v>
      </c>
      <c r="AS28" s="96">
        <v>371</v>
      </c>
      <c r="AT28" s="96">
        <v>255</v>
      </c>
      <c r="AU28" s="96">
        <v>177</v>
      </c>
      <c r="AV28" s="96">
        <v>116</v>
      </c>
      <c r="AW28" s="96">
        <v>88</v>
      </c>
      <c r="AX28" s="95"/>
      <c r="AY28" s="94">
        <v>990</v>
      </c>
      <c r="AZ28" s="94">
        <v>3909</v>
      </c>
      <c r="BA28" s="94">
        <v>4824</v>
      </c>
      <c r="BB28" s="94">
        <v>4650</v>
      </c>
      <c r="BC28" s="94">
        <v>4401</v>
      </c>
      <c r="BD28" s="94">
        <v>3909</v>
      </c>
      <c r="BE28" s="94">
        <v>3550</v>
      </c>
      <c r="BF28" s="94">
        <v>3205</v>
      </c>
      <c r="BG28" s="94">
        <v>2745</v>
      </c>
      <c r="BH28" s="94">
        <v>2305</v>
      </c>
      <c r="BI28" s="94">
        <v>1992</v>
      </c>
      <c r="BJ28" s="94">
        <v>1749</v>
      </c>
      <c r="BK28" s="94">
        <v>1459</v>
      </c>
      <c r="BL28" s="94">
        <v>1181</v>
      </c>
      <c r="BM28" s="94">
        <v>886</v>
      </c>
      <c r="BN28" s="94">
        <v>619</v>
      </c>
      <c r="BO28" s="94">
        <v>399</v>
      </c>
      <c r="BP28" s="94">
        <v>243</v>
      </c>
      <c r="BQ28" s="94">
        <v>214</v>
      </c>
      <c r="BR28" s="95"/>
      <c r="BS28" s="97">
        <v>942</v>
      </c>
      <c r="BT28" s="97">
        <v>3711</v>
      </c>
      <c r="BU28" s="97">
        <v>4641</v>
      </c>
      <c r="BV28" s="97">
        <v>4504</v>
      </c>
      <c r="BW28" s="97">
        <v>4281</v>
      </c>
      <c r="BX28" s="97">
        <v>3916</v>
      </c>
      <c r="BY28" s="97">
        <v>3625</v>
      </c>
      <c r="BZ28" s="97">
        <v>3382</v>
      </c>
      <c r="CA28" s="97">
        <v>3003</v>
      </c>
      <c r="CB28" s="97">
        <v>2586</v>
      </c>
      <c r="CC28" s="97">
        <v>2203</v>
      </c>
      <c r="CD28" s="97">
        <v>1866</v>
      </c>
      <c r="CE28" s="97">
        <v>1530</v>
      </c>
      <c r="CF28" s="97">
        <v>1216</v>
      </c>
      <c r="CG28" s="97">
        <v>919</v>
      </c>
      <c r="CH28" s="97">
        <v>650</v>
      </c>
      <c r="CI28" s="97">
        <v>433</v>
      </c>
      <c r="CJ28" s="97">
        <v>274</v>
      </c>
      <c r="CK28" s="97">
        <v>245</v>
      </c>
      <c r="CM28">
        <f t="shared" si="27"/>
        <v>12273</v>
      </c>
      <c r="CN28">
        <f t="shared" si="28"/>
        <v>12470</v>
      </c>
      <c r="CO28">
        <f t="shared" si="29"/>
        <v>43230</v>
      </c>
      <c r="CP28">
        <f t="shared" si="30"/>
        <v>43927</v>
      </c>
      <c r="CQ28" s="3"/>
      <c r="CR28" s="3">
        <f t="shared" si="31"/>
        <v>0</v>
      </c>
      <c r="CS28" s="3">
        <f t="shared" si="32"/>
        <v>0</v>
      </c>
      <c r="CT28" s="3">
        <f t="shared" si="33"/>
        <v>0</v>
      </c>
      <c r="CU28" s="3">
        <f t="shared" si="34"/>
        <v>0</v>
      </c>
      <c r="CV28" s="92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3"/>
      <c r="DP28" s="93"/>
      <c r="DQ28" s="93"/>
      <c r="DR28" s="93"/>
      <c r="DS28" s="93"/>
      <c r="DT28" s="93"/>
      <c r="DU28" s="93"/>
      <c r="DV28" s="93"/>
      <c r="DW28" s="93"/>
      <c r="DX28" s="93"/>
      <c r="DY28" s="93"/>
      <c r="DZ28" s="93"/>
      <c r="EA28" s="93"/>
      <c r="EB28" s="93"/>
      <c r="EC28" s="93"/>
      <c r="ED28" s="93"/>
      <c r="EE28" s="93"/>
      <c r="EF28" s="93"/>
      <c r="EG28" s="93"/>
      <c r="EH28" s="93"/>
      <c r="EI28" s="93"/>
      <c r="EJ28" s="93"/>
      <c r="EK28" s="93"/>
      <c r="EL28" s="93"/>
      <c r="EM28" s="93"/>
      <c r="EN28" s="93"/>
      <c r="EO28" s="93"/>
      <c r="EP28" s="93"/>
      <c r="EQ28" s="93"/>
      <c r="ER28" s="93"/>
      <c r="ES28" s="93"/>
      <c r="ET28" s="93"/>
      <c r="EU28" s="93"/>
      <c r="EV28" s="93"/>
      <c r="EW28" s="93"/>
      <c r="EX28" s="93"/>
      <c r="EY28" s="93"/>
      <c r="EZ28" s="93"/>
      <c r="FA28" s="93"/>
      <c r="FB28" s="93"/>
      <c r="FC28" s="93"/>
      <c r="FD28" s="93"/>
      <c r="FE28" s="93"/>
      <c r="FF28" s="93"/>
      <c r="FG28" s="93"/>
      <c r="FH28" s="93"/>
      <c r="FI28" s="93"/>
      <c r="FJ28" s="93"/>
      <c r="FK28" s="93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</row>
    <row r="29" spans="1:179" x14ac:dyDescent="0.25">
      <c r="A29" s="101">
        <f t="shared" si="35"/>
        <v>21</v>
      </c>
      <c r="B29" s="68" t="s">
        <v>40</v>
      </c>
      <c r="C29" s="63">
        <f t="shared" si="21"/>
        <v>1645</v>
      </c>
      <c r="D29" s="64">
        <f t="shared" si="22"/>
        <v>1672</v>
      </c>
      <c r="E29" s="69">
        <f t="shared" si="23"/>
        <v>3317</v>
      </c>
      <c r="F29" s="66"/>
      <c r="G29" s="70">
        <f t="shared" si="24"/>
        <v>5798</v>
      </c>
      <c r="H29" s="64">
        <f t="shared" si="25"/>
        <v>5893</v>
      </c>
      <c r="I29" s="69">
        <f t="shared" si="26"/>
        <v>11691</v>
      </c>
      <c r="J29" s="99"/>
      <c r="K29" s="94">
        <v>31</v>
      </c>
      <c r="L29" s="94">
        <v>129</v>
      </c>
      <c r="M29" s="94">
        <v>164</v>
      </c>
      <c r="N29" s="94">
        <v>155</v>
      </c>
      <c r="O29" s="94">
        <v>130</v>
      </c>
      <c r="P29" s="94">
        <v>123</v>
      </c>
      <c r="Q29" s="94">
        <v>122</v>
      </c>
      <c r="R29" s="94">
        <v>133</v>
      </c>
      <c r="S29" s="94">
        <v>109</v>
      </c>
      <c r="T29" s="94">
        <v>100</v>
      </c>
      <c r="U29" s="94">
        <v>99</v>
      </c>
      <c r="V29" s="94">
        <v>91</v>
      </c>
      <c r="W29" s="94">
        <v>75</v>
      </c>
      <c r="X29" s="94">
        <v>61</v>
      </c>
      <c r="Y29" s="94">
        <v>46</v>
      </c>
      <c r="Z29" s="94">
        <v>32</v>
      </c>
      <c r="AA29" s="94">
        <v>22</v>
      </c>
      <c r="AB29" s="94">
        <v>13</v>
      </c>
      <c r="AC29" s="94">
        <v>10</v>
      </c>
      <c r="AD29" s="95"/>
      <c r="AE29" s="96">
        <v>28</v>
      </c>
      <c r="AF29" s="96">
        <v>116</v>
      </c>
      <c r="AG29" s="96">
        <v>144</v>
      </c>
      <c r="AH29" s="96">
        <v>138</v>
      </c>
      <c r="AI29" s="96">
        <v>120</v>
      </c>
      <c r="AJ29" s="96">
        <v>117</v>
      </c>
      <c r="AK29" s="96">
        <v>125</v>
      </c>
      <c r="AL29" s="96">
        <v>138</v>
      </c>
      <c r="AM29" s="96">
        <v>124</v>
      </c>
      <c r="AN29" s="96">
        <v>119</v>
      </c>
      <c r="AO29" s="96">
        <v>117</v>
      </c>
      <c r="AP29" s="96">
        <v>104</v>
      </c>
      <c r="AQ29" s="96">
        <v>83</v>
      </c>
      <c r="AR29" s="96">
        <v>67</v>
      </c>
      <c r="AS29" s="96">
        <v>49</v>
      </c>
      <c r="AT29" s="96">
        <v>34</v>
      </c>
      <c r="AU29" s="96">
        <v>23</v>
      </c>
      <c r="AV29" s="96">
        <v>15</v>
      </c>
      <c r="AW29" s="96">
        <v>11</v>
      </c>
      <c r="AX29" s="95"/>
      <c r="AY29" s="94">
        <v>132</v>
      </c>
      <c r="AZ29" s="94">
        <v>524</v>
      </c>
      <c r="BA29" s="94">
        <v>647</v>
      </c>
      <c r="BB29" s="94">
        <v>623</v>
      </c>
      <c r="BC29" s="94">
        <v>590</v>
      </c>
      <c r="BD29" s="94">
        <v>524</v>
      </c>
      <c r="BE29" s="94">
        <v>476</v>
      </c>
      <c r="BF29" s="94">
        <v>437</v>
      </c>
      <c r="BG29" s="94">
        <v>368</v>
      </c>
      <c r="BH29" s="94">
        <v>309</v>
      </c>
      <c r="BI29" s="94">
        <v>267</v>
      </c>
      <c r="BJ29" s="94">
        <v>234</v>
      </c>
      <c r="BK29" s="94">
        <v>195</v>
      </c>
      <c r="BL29" s="94">
        <v>158</v>
      </c>
      <c r="BM29" s="94">
        <v>118</v>
      </c>
      <c r="BN29" s="94">
        <v>83</v>
      </c>
      <c r="BO29" s="94">
        <v>53</v>
      </c>
      <c r="BP29" s="94">
        <v>32</v>
      </c>
      <c r="BQ29" s="94">
        <v>28</v>
      </c>
      <c r="BR29" s="95"/>
      <c r="BS29" s="97">
        <v>126</v>
      </c>
      <c r="BT29" s="97">
        <v>497</v>
      </c>
      <c r="BU29" s="97">
        <v>622</v>
      </c>
      <c r="BV29" s="97">
        <v>604</v>
      </c>
      <c r="BW29" s="97">
        <v>574</v>
      </c>
      <c r="BX29" s="97">
        <v>525</v>
      </c>
      <c r="BY29" s="97">
        <v>486</v>
      </c>
      <c r="BZ29" s="97">
        <v>462</v>
      </c>
      <c r="CA29" s="97">
        <v>402</v>
      </c>
      <c r="CB29" s="97">
        <v>346</v>
      </c>
      <c r="CC29" s="97">
        <v>295</v>
      </c>
      <c r="CD29" s="97">
        <v>250</v>
      </c>
      <c r="CE29" s="97">
        <v>205</v>
      </c>
      <c r="CF29" s="97">
        <v>163</v>
      </c>
      <c r="CG29" s="97">
        <v>123</v>
      </c>
      <c r="CH29" s="97">
        <v>87</v>
      </c>
      <c r="CI29" s="97">
        <v>58</v>
      </c>
      <c r="CJ29" s="97">
        <v>36</v>
      </c>
      <c r="CK29" s="97">
        <v>32</v>
      </c>
      <c r="CM29">
        <f t="shared" si="27"/>
        <v>1645</v>
      </c>
      <c r="CN29">
        <f t="shared" si="28"/>
        <v>1672</v>
      </c>
      <c r="CO29">
        <f t="shared" si="29"/>
        <v>5798</v>
      </c>
      <c r="CP29">
        <f t="shared" si="30"/>
        <v>5893</v>
      </c>
      <c r="CQ29" s="3"/>
      <c r="CR29" s="3">
        <f t="shared" si="31"/>
        <v>0</v>
      </c>
      <c r="CS29" s="3">
        <f t="shared" si="32"/>
        <v>0</v>
      </c>
      <c r="CT29" s="3">
        <f t="shared" si="33"/>
        <v>0</v>
      </c>
      <c r="CU29" s="3">
        <f t="shared" si="34"/>
        <v>0</v>
      </c>
      <c r="CV29" s="92"/>
      <c r="CW29" s="93"/>
      <c r="CX29" s="93"/>
      <c r="CY29" s="93"/>
      <c r="CZ29" s="93"/>
      <c r="DA29" s="93"/>
      <c r="DB29" s="93"/>
      <c r="DC29" s="93"/>
      <c r="DD29" s="93"/>
      <c r="DE29" s="93"/>
      <c r="DF29" s="93"/>
      <c r="DG29" s="93"/>
      <c r="DH29" s="93"/>
      <c r="DI29" s="93"/>
      <c r="DJ29" s="93"/>
      <c r="DK29" s="93"/>
      <c r="DL29" s="93"/>
      <c r="DM29" s="93"/>
      <c r="DN29" s="93"/>
      <c r="DO29" s="93"/>
      <c r="DP29" s="93"/>
      <c r="DQ29" s="93"/>
      <c r="DR29" s="93"/>
      <c r="DS29" s="93"/>
      <c r="DT29" s="93"/>
      <c r="DU29" s="93"/>
      <c r="DV29" s="93"/>
      <c r="DW29" s="93"/>
      <c r="DX29" s="93"/>
      <c r="DY29" s="93"/>
      <c r="DZ29" s="93"/>
      <c r="EA29" s="93"/>
      <c r="EB29" s="93"/>
      <c r="EC29" s="93"/>
      <c r="ED29" s="93"/>
      <c r="EE29" s="93"/>
      <c r="EF29" s="93"/>
      <c r="EG29" s="93"/>
      <c r="EH29" s="93"/>
      <c r="EI29" s="93"/>
      <c r="EJ29" s="93"/>
      <c r="EK29" s="93"/>
      <c r="EL29" s="93"/>
      <c r="EM29" s="93"/>
      <c r="EN29" s="93"/>
      <c r="EO29" s="93"/>
      <c r="EP29" s="93"/>
      <c r="EQ29" s="93"/>
      <c r="ER29" s="93"/>
      <c r="ES29" s="93"/>
      <c r="ET29" s="93"/>
      <c r="EU29" s="93"/>
      <c r="EV29" s="93"/>
      <c r="EW29" s="93"/>
      <c r="EX29" s="93"/>
      <c r="EY29" s="93"/>
      <c r="EZ29" s="93"/>
      <c r="FA29" s="93"/>
      <c r="FB29" s="93"/>
      <c r="FC29" s="93"/>
      <c r="FD29" s="93"/>
      <c r="FE29" s="93"/>
      <c r="FF29" s="93"/>
      <c r="FG29" s="93"/>
      <c r="FH29" s="93"/>
      <c r="FI29" s="93"/>
      <c r="FJ29" s="93"/>
      <c r="FK29" s="93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</row>
    <row r="30" spans="1:179" x14ac:dyDescent="0.25">
      <c r="A30" s="101">
        <f t="shared" si="35"/>
        <v>22</v>
      </c>
      <c r="B30" s="68" t="s">
        <v>41</v>
      </c>
      <c r="C30" s="63">
        <f t="shared" si="21"/>
        <v>899</v>
      </c>
      <c r="D30" s="64">
        <f t="shared" si="22"/>
        <v>914</v>
      </c>
      <c r="E30" s="69">
        <f t="shared" si="23"/>
        <v>1813</v>
      </c>
      <c r="F30" s="66"/>
      <c r="G30" s="70">
        <f t="shared" si="24"/>
        <v>3167</v>
      </c>
      <c r="H30" s="64">
        <f t="shared" si="25"/>
        <v>3218</v>
      </c>
      <c r="I30" s="69">
        <f t="shared" si="26"/>
        <v>6385</v>
      </c>
      <c r="J30" s="99"/>
      <c r="K30" s="94">
        <v>17</v>
      </c>
      <c r="L30" s="94">
        <v>70</v>
      </c>
      <c r="M30" s="94">
        <v>89</v>
      </c>
      <c r="N30" s="94">
        <v>84</v>
      </c>
      <c r="O30" s="94">
        <v>71</v>
      </c>
      <c r="P30" s="94">
        <v>67</v>
      </c>
      <c r="Q30" s="94">
        <v>67</v>
      </c>
      <c r="R30" s="94">
        <v>77</v>
      </c>
      <c r="S30" s="94">
        <v>60</v>
      </c>
      <c r="T30" s="94">
        <v>54</v>
      </c>
      <c r="U30" s="94">
        <v>54</v>
      </c>
      <c r="V30" s="94">
        <v>49</v>
      </c>
      <c r="W30" s="94">
        <v>41</v>
      </c>
      <c r="X30" s="94">
        <v>33</v>
      </c>
      <c r="Y30" s="94">
        <v>25</v>
      </c>
      <c r="Z30" s="94">
        <v>17</v>
      </c>
      <c r="AA30" s="94">
        <v>12</v>
      </c>
      <c r="AB30" s="94">
        <v>7</v>
      </c>
      <c r="AC30" s="94">
        <v>5</v>
      </c>
      <c r="AD30" s="95"/>
      <c r="AE30" s="96">
        <v>15</v>
      </c>
      <c r="AF30" s="96">
        <v>63</v>
      </c>
      <c r="AG30" s="96">
        <v>78</v>
      </c>
      <c r="AH30" s="96">
        <v>75</v>
      </c>
      <c r="AI30" s="96">
        <v>65</v>
      </c>
      <c r="AJ30" s="96">
        <v>64</v>
      </c>
      <c r="AK30" s="96">
        <v>68</v>
      </c>
      <c r="AL30" s="96">
        <v>81</v>
      </c>
      <c r="AM30" s="96">
        <v>67</v>
      </c>
      <c r="AN30" s="96">
        <v>65</v>
      </c>
      <c r="AO30" s="96">
        <v>64</v>
      </c>
      <c r="AP30" s="96">
        <v>56</v>
      </c>
      <c r="AQ30" s="96">
        <v>45</v>
      </c>
      <c r="AR30" s="96">
        <v>36</v>
      </c>
      <c r="AS30" s="96">
        <v>27</v>
      </c>
      <c r="AT30" s="96">
        <v>18</v>
      </c>
      <c r="AU30" s="96">
        <v>13</v>
      </c>
      <c r="AV30" s="96">
        <v>8</v>
      </c>
      <c r="AW30" s="96">
        <v>6</v>
      </c>
      <c r="AX30" s="95"/>
      <c r="AY30" s="94">
        <v>72</v>
      </c>
      <c r="AZ30" s="94">
        <v>286</v>
      </c>
      <c r="BA30" s="94">
        <v>353</v>
      </c>
      <c r="BB30" s="94">
        <v>340</v>
      </c>
      <c r="BC30" s="94">
        <v>322</v>
      </c>
      <c r="BD30" s="94">
        <v>286</v>
      </c>
      <c r="BE30" s="94">
        <v>260</v>
      </c>
      <c r="BF30" s="94">
        <v>244</v>
      </c>
      <c r="BG30" s="94">
        <v>201</v>
      </c>
      <c r="BH30" s="94">
        <v>168</v>
      </c>
      <c r="BI30" s="94">
        <v>145</v>
      </c>
      <c r="BJ30" s="94">
        <v>128</v>
      </c>
      <c r="BK30" s="94">
        <v>106</v>
      </c>
      <c r="BL30" s="94">
        <v>86</v>
      </c>
      <c r="BM30" s="94">
        <v>64</v>
      </c>
      <c r="BN30" s="94">
        <v>45</v>
      </c>
      <c r="BO30" s="94">
        <v>29</v>
      </c>
      <c r="BP30" s="94">
        <v>17</v>
      </c>
      <c r="BQ30" s="94">
        <v>15</v>
      </c>
      <c r="BR30" s="95"/>
      <c r="BS30" s="97">
        <v>69</v>
      </c>
      <c r="BT30" s="97">
        <v>271</v>
      </c>
      <c r="BU30" s="97">
        <v>340</v>
      </c>
      <c r="BV30" s="97">
        <v>329</v>
      </c>
      <c r="BW30" s="97">
        <v>313</v>
      </c>
      <c r="BX30" s="97">
        <v>286</v>
      </c>
      <c r="BY30" s="97">
        <v>265</v>
      </c>
      <c r="BZ30" s="97">
        <v>257</v>
      </c>
      <c r="CA30" s="97">
        <v>219</v>
      </c>
      <c r="CB30" s="97">
        <v>189</v>
      </c>
      <c r="CC30" s="97">
        <v>161</v>
      </c>
      <c r="CD30" s="97">
        <v>136</v>
      </c>
      <c r="CE30" s="97">
        <v>112</v>
      </c>
      <c r="CF30" s="97">
        <v>89</v>
      </c>
      <c r="CG30" s="97">
        <v>67</v>
      </c>
      <c r="CH30" s="97">
        <v>47</v>
      </c>
      <c r="CI30" s="97">
        <v>31</v>
      </c>
      <c r="CJ30" s="97">
        <v>20</v>
      </c>
      <c r="CK30" s="97">
        <v>17</v>
      </c>
      <c r="CM30">
        <f t="shared" si="27"/>
        <v>899</v>
      </c>
      <c r="CN30">
        <f t="shared" si="28"/>
        <v>914</v>
      </c>
      <c r="CO30">
        <f t="shared" si="29"/>
        <v>3167</v>
      </c>
      <c r="CP30">
        <f t="shared" si="30"/>
        <v>3218</v>
      </c>
      <c r="CQ30" s="3"/>
      <c r="CR30" s="3">
        <f t="shared" si="31"/>
        <v>0</v>
      </c>
      <c r="CS30" s="3">
        <f t="shared" si="32"/>
        <v>0</v>
      </c>
      <c r="CT30" s="3">
        <f t="shared" si="33"/>
        <v>0</v>
      </c>
      <c r="CU30" s="3">
        <f t="shared" si="34"/>
        <v>0</v>
      </c>
      <c r="CV30" s="92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</row>
    <row r="31" spans="1:179" x14ac:dyDescent="0.25">
      <c r="A31" s="101">
        <f t="shared" si="35"/>
        <v>23</v>
      </c>
      <c r="B31" s="68" t="s">
        <v>42</v>
      </c>
      <c r="C31" s="63">
        <f t="shared" si="21"/>
        <v>5701</v>
      </c>
      <c r="D31" s="64">
        <f t="shared" si="22"/>
        <v>5792</v>
      </c>
      <c r="E31" s="69">
        <f t="shared" si="23"/>
        <v>11493</v>
      </c>
      <c r="F31" s="66"/>
      <c r="G31" s="70">
        <f t="shared" si="24"/>
        <v>20082</v>
      </c>
      <c r="H31" s="64">
        <f t="shared" si="25"/>
        <v>20407</v>
      </c>
      <c r="I31" s="69">
        <f t="shared" si="26"/>
        <v>40489</v>
      </c>
      <c r="J31" s="99"/>
      <c r="K31" s="94">
        <v>109</v>
      </c>
      <c r="L31" s="94">
        <v>448</v>
      </c>
      <c r="M31" s="94">
        <v>568</v>
      </c>
      <c r="N31" s="94">
        <v>537</v>
      </c>
      <c r="O31" s="94">
        <v>453</v>
      </c>
      <c r="P31" s="94">
        <v>428</v>
      </c>
      <c r="Q31" s="94">
        <v>425</v>
      </c>
      <c r="R31" s="94">
        <v>439</v>
      </c>
      <c r="S31" s="94">
        <v>380</v>
      </c>
      <c r="T31" s="94">
        <v>347</v>
      </c>
      <c r="U31" s="94">
        <v>344</v>
      </c>
      <c r="V31" s="94">
        <v>316</v>
      </c>
      <c r="W31" s="94">
        <v>260</v>
      </c>
      <c r="X31" s="94">
        <v>212</v>
      </c>
      <c r="Y31" s="94">
        <v>162</v>
      </c>
      <c r="Z31" s="94">
        <v>112</v>
      </c>
      <c r="AA31" s="94">
        <v>78</v>
      </c>
      <c r="AB31" s="94">
        <v>47</v>
      </c>
      <c r="AC31" s="94">
        <v>36</v>
      </c>
      <c r="AD31" s="95"/>
      <c r="AE31" s="96">
        <v>97</v>
      </c>
      <c r="AF31" s="96">
        <v>404</v>
      </c>
      <c r="AG31" s="96">
        <v>499</v>
      </c>
      <c r="AH31" s="96">
        <v>479</v>
      </c>
      <c r="AI31" s="96">
        <v>417</v>
      </c>
      <c r="AJ31" s="96">
        <v>406</v>
      </c>
      <c r="AK31" s="96">
        <v>435</v>
      </c>
      <c r="AL31" s="96">
        <v>456</v>
      </c>
      <c r="AM31" s="96">
        <v>430</v>
      </c>
      <c r="AN31" s="96">
        <v>414</v>
      </c>
      <c r="AO31" s="96">
        <v>406</v>
      </c>
      <c r="AP31" s="96">
        <v>360</v>
      </c>
      <c r="AQ31" s="96">
        <v>288</v>
      </c>
      <c r="AR31" s="96">
        <v>234</v>
      </c>
      <c r="AS31" s="96">
        <v>172</v>
      </c>
      <c r="AT31" s="96">
        <v>118</v>
      </c>
      <c r="AU31" s="96">
        <v>82</v>
      </c>
      <c r="AV31" s="96">
        <v>54</v>
      </c>
      <c r="AW31" s="96">
        <v>41</v>
      </c>
      <c r="AX31" s="95"/>
      <c r="AY31" s="94">
        <v>460</v>
      </c>
      <c r="AZ31" s="94">
        <v>1816</v>
      </c>
      <c r="BA31" s="94">
        <v>2241</v>
      </c>
      <c r="BB31" s="94">
        <v>2160</v>
      </c>
      <c r="BC31" s="94">
        <v>2044</v>
      </c>
      <c r="BD31" s="94">
        <v>1816</v>
      </c>
      <c r="BE31" s="94">
        <v>1649</v>
      </c>
      <c r="BF31" s="94">
        <v>1493</v>
      </c>
      <c r="BG31" s="94">
        <v>1275</v>
      </c>
      <c r="BH31" s="94">
        <v>1070</v>
      </c>
      <c r="BI31" s="94">
        <v>925</v>
      </c>
      <c r="BJ31" s="94">
        <v>812</v>
      </c>
      <c r="BK31" s="94">
        <v>678</v>
      </c>
      <c r="BL31" s="94">
        <v>548</v>
      </c>
      <c r="BM31" s="94">
        <v>411</v>
      </c>
      <c r="BN31" s="94">
        <v>287</v>
      </c>
      <c r="BO31" s="94">
        <v>185</v>
      </c>
      <c r="BP31" s="94">
        <v>113</v>
      </c>
      <c r="BQ31" s="94">
        <v>99</v>
      </c>
      <c r="BR31" s="95"/>
      <c r="BS31" s="97">
        <v>437</v>
      </c>
      <c r="BT31" s="97">
        <v>1724</v>
      </c>
      <c r="BU31" s="97">
        <v>2156</v>
      </c>
      <c r="BV31" s="97">
        <v>2092</v>
      </c>
      <c r="BW31" s="97">
        <v>1989</v>
      </c>
      <c r="BX31" s="97">
        <v>1819</v>
      </c>
      <c r="BY31" s="97">
        <v>1684</v>
      </c>
      <c r="BZ31" s="97">
        <v>1575</v>
      </c>
      <c r="CA31" s="97">
        <v>1395</v>
      </c>
      <c r="CB31" s="97">
        <v>1201</v>
      </c>
      <c r="CC31" s="97">
        <v>1023</v>
      </c>
      <c r="CD31" s="97">
        <v>867</v>
      </c>
      <c r="CE31" s="97">
        <v>710</v>
      </c>
      <c r="CF31" s="97">
        <v>564</v>
      </c>
      <c r="CG31" s="97">
        <v>427</v>
      </c>
      <c r="CH31" s="97">
        <v>302</v>
      </c>
      <c r="CI31" s="97">
        <v>201</v>
      </c>
      <c r="CJ31" s="97">
        <v>127</v>
      </c>
      <c r="CK31" s="97">
        <v>114</v>
      </c>
      <c r="CM31">
        <f t="shared" si="27"/>
        <v>5701</v>
      </c>
      <c r="CN31">
        <f t="shared" si="28"/>
        <v>5792</v>
      </c>
      <c r="CO31">
        <f t="shared" si="29"/>
        <v>20082</v>
      </c>
      <c r="CP31">
        <f t="shared" si="30"/>
        <v>20407</v>
      </c>
      <c r="CQ31" s="3"/>
      <c r="CR31" s="3">
        <f t="shared" si="31"/>
        <v>0</v>
      </c>
      <c r="CS31" s="3">
        <f t="shared" si="32"/>
        <v>0</v>
      </c>
      <c r="CT31" s="3">
        <f t="shared" si="33"/>
        <v>0</v>
      </c>
      <c r="CU31" s="3">
        <f t="shared" si="34"/>
        <v>0</v>
      </c>
      <c r="CV31" s="92"/>
      <c r="CW31" s="93"/>
      <c r="CX31" s="93"/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3"/>
      <c r="DT31" s="93"/>
      <c r="DU31" s="93"/>
      <c r="DV31" s="93"/>
      <c r="DW31" s="93"/>
      <c r="DX31" s="93"/>
      <c r="DY31" s="93"/>
      <c r="DZ31" s="93"/>
      <c r="EA31" s="93"/>
      <c r="EB31" s="93"/>
      <c r="EC31" s="93"/>
      <c r="ED31" s="93"/>
      <c r="EE31" s="93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3"/>
      <c r="ER31" s="93"/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</row>
    <row r="32" spans="1:179" x14ac:dyDescent="0.25">
      <c r="A32" s="101">
        <f t="shared" si="35"/>
        <v>24</v>
      </c>
      <c r="B32" s="68" t="s">
        <v>43</v>
      </c>
      <c r="C32" s="63">
        <f t="shared" si="21"/>
        <v>13442</v>
      </c>
      <c r="D32" s="64">
        <f t="shared" si="22"/>
        <v>13659</v>
      </c>
      <c r="E32" s="69">
        <f t="shared" si="23"/>
        <v>27101</v>
      </c>
      <c r="F32" s="66"/>
      <c r="G32" s="70">
        <f t="shared" si="24"/>
        <v>47353</v>
      </c>
      <c r="H32" s="64">
        <f t="shared" si="25"/>
        <v>48117</v>
      </c>
      <c r="I32" s="69">
        <f t="shared" si="26"/>
        <v>95470</v>
      </c>
      <c r="J32" s="99"/>
      <c r="K32" s="94">
        <v>257</v>
      </c>
      <c r="L32" s="94">
        <v>1056</v>
      </c>
      <c r="M32" s="94">
        <v>1340</v>
      </c>
      <c r="N32" s="94">
        <v>1267</v>
      </c>
      <c r="O32" s="94">
        <v>1069</v>
      </c>
      <c r="P32" s="94">
        <v>1010</v>
      </c>
      <c r="Q32" s="94">
        <v>1003</v>
      </c>
      <c r="R32" s="94">
        <v>1025</v>
      </c>
      <c r="S32" s="94">
        <v>897</v>
      </c>
      <c r="T32" s="94">
        <v>818</v>
      </c>
      <c r="U32" s="94">
        <v>812</v>
      </c>
      <c r="V32" s="94">
        <v>746</v>
      </c>
      <c r="W32" s="94">
        <v>614</v>
      </c>
      <c r="X32" s="94">
        <v>501</v>
      </c>
      <c r="Y32" s="94">
        <v>382</v>
      </c>
      <c r="Z32" s="94">
        <v>264</v>
      </c>
      <c r="AA32" s="94">
        <v>184</v>
      </c>
      <c r="AB32" s="94">
        <v>112</v>
      </c>
      <c r="AC32" s="94">
        <v>85</v>
      </c>
      <c r="AD32" s="95"/>
      <c r="AE32" s="96">
        <v>230</v>
      </c>
      <c r="AF32" s="96">
        <v>953</v>
      </c>
      <c r="AG32" s="96">
        <v>1178</v>
      </c>
      <c r="AH32" s="96">
        <v>1129</v>
      </c>
      <c r="AI32" s="96">
        <v>983</v>
      </c>
      <c r="AJ32" s="96">
        <v>959</v>
      </c>
      <c r="AK32" s="96">
        <v>1026</v>
      </c>
      <c r="AL32" s="96">
        <v>1066</v>
      </c>
      <c r="AM32" s="96">
        <v>1014</v>
      </c>
      <c r="AN32" s="96">
        <v>977</v>
      </c>
      <c r="AO32" s="96">
        <v>959</v>
      </c>
      <c r="AP32" s="96">
        <v>850</v>
      </c>
      <c r="AQ32" s="96">
        <v>680</v>
      </c>
      <c r="AR32" s="96">
        <v>552</v>
      </c>
      <c r="AS32" s="96">
        <v>406</v>
      </c>
      <c r="AT32" s="96">
        <v>279</v>
      </c>
      <c r="AU32" s="96">
        <v>194</v>
      </c>
      <c r="AV32" s="96">
        <v>127</v>
      </c>
      <c r="AW32" s="96">
        <v>97</v>
      </c>
      <c r="AX32" s="95"/>
      <c r="AY32" s="94">
        <v>1084</v>
      </c>
      <c r="AZ32" s="94">
        <v>4282</v>
      </c>
      <c r="BA32" s="94">
        <v>5284</v>
      </c>
      <c r="BB32" s="94">
        <v>5094</v>
      </c>
      <c r="BC32" s="94">
        <v>4821</v>
      </c>
      <c r="BD32" s="94">
        <v>4282</v>
      </c>
      <c r="BE32" s="94">
        <v>3888</v>
      </c>
      <c r="BF32" s="94">
        <v>3513</v>
      </c>
      <c r="BG32" s="94">
        <v>3007</v>
      </c>
      <c r="BH32" s="94">
        <v>2524</v>
      </c>
      <c r="BI32" s="94">
        <v>2182</v>
      </c>
      <c r="BJ32" s="94">
        <v>1915</v>
      </c>
      <c r="BK32" s="94">
        <v>1598</v>
      </c>
      <c r="BL32" s="94">
        <v>1294</v>
      </c>
      <c r="BM32" s="94">
        <v>970</v>
      </c>
      <c r="BN32" s="94">
        <v>678</v>
      </c>
      <c r="BO32" s="94">
        <v>437</v>
      </c>
      <c r="BP32" s="94">
        <v>266</v>
      </c>
      <c r="BQ32" s="94">
        <v>234</v>
      </c>
      <c r="BR32" s="95"/>
      <c r="BS32" s="97">
        <v>1031</v>
      </c>
      <c r="BT32" s="97">
        <v>4064</v>
      </c>
      <c r="BU32" s="97">
        <v>5084</v>
      </c>
      <c r="BV32" s="97">
        <v>4934</v>
      </c>
      <c r="BW32" s="97">
        <v>4690</v>
      </c>
      <c r="BX32" s="97">
        <v>4290</v>
      </c>
      <c r="BY32" s="97">
        <v>3971</v>
      </c>
      <c r="BZ32" s="97">
        <v>3705</v>
      </c>
      <c r="CA32" s="97">
        <v>3289</v>
      </c>
      <c r="CB32" s="97">
        <v>2832</v>
      </c>
      <c r="CC32" s="97">
        <v>2413</v>
      </c>
      <c r="CD32" s="97">
        <v>2045</v>
      </c>
      <c r="CE32" s="97">
        <v>1676</v>
      </c>
      <c r="CF32" s="97">
        <v>1332</v>
      </c>
      <c r="CG32" s="97">
        <v>1006</v>
      </c>
      <c r="CH32" s="97">
        <v>712</v>
      </c>
      <c r="CI32" s="97">
        <v>475</v>
      </c>
      <c r="CJ32" s="97">
        <v>300</v>
      </c>
      <c r="CK32" s="97">
        <v>268</v>
      </c>
      <c r="CM32">
        <f t="shared" si="27"/>
        <v>13442</v>
      </c>
      <c r="CN32">
        <f t="shared" si="28"/>
        <v>13659</v>
      </c>
      <c r="CO32">
        <f t="shared" si="29"/>
        <v>47353</v>
      </c>
      <c r="CP32">
        <f t="shared" si="30"/>
        <v>48117</v>
      </c>
      <c r="CQ32" s="3"/>
      <c r="CR32" s="3">
        <f t="shared" si="31"/>
        <v>0</v>
      </c>
      <c r="CS32" s="3">
        <f t="shared" si="32"/>
        <v>0</v>
      </c>
      <c r="CT32" s="3">
        <f t="shared" si="33"/>
        <v>0</v>
      </c>
      <c r="CU32" s="3">
        <f t="shared" si="34"/>
        <v>0</v>
      </c>
      <c r="CV32" s="92"/>
      <c r="CW32" s="93"/>
      <c r="CX32" s="93"/>
      <c r="CY32" s="93"/>
      <c r="CZ32" s="93"/>
      <c r="DA32" s="93"/>
      <c r="DB32" s="93"/>
      <c r="DC32" s="93"/>
      <c r="DD32" s="93"/>
      <c r="DE32" s="93"/>
      <c r="DF32" s="93"/>
      <c r="DG32" s="93"/>
      <c r="DH32" s="93"/>
      <c r="DI32" s="93"/>
      <c r="DJ32" s="93"/>
      <c r="DK32" s="93"/>
      <c r="DL32" s="93"/>
      <c r="DM32" s="93"/>
      <c r="DN32" s="93"/>
      <c r="DO32" s="93"/>
      <c r="DP32" s="93"/>
      <c r="DQ32" s="93"/>
      <c r="DR32" s="93"/>
      <c r="DS32" s="93"/>
      <c r="DT32" s="93"/>
      <c r="DU32" s="93"/>
      <c r="DV32" s="93"/>
      <c r="DW32" s="93"/>
      <c r="DX32" s="93"/>
      <c r="DY32" s="93"/>
      <c r="DZ32" s="93"/>
      <c r="EA32" s="93"/>
      <c r="EB32" s="93"/>
      <c r="EC32" s="93"/>
      <c r="ED32" s="93"/>
      <c r="EE32" s="93"/>
      <c r="EF32" s="93"/>
      <c r="EG32" s="93"/>
      <c r="EH32" s="93"/>
      <c r="EI32" s="93"/>
      <c r="EJ32" s="93"/>
      <c r="EK32" s="93"/>
      <c r="EL32" s="93"/>
      <c r="EM32" s="93"/>
      <c r="EN32" s="93"/>
      <c r="EO32" s="93"/>
      <c r="EP32" s="93"/>
      <c r="EQ32" s="93"/>
      <c r="ER32" s="93"/>
      <c r="ES32" s="93"/>
      <c r="ET32" s="93"/>
      <c r="EU32" s="93"/>
      <c r="EV32" s="93"/>
      <c r="EW32" s="93"/>
      <c r="EX32" s="93"/>
      <c r="EY32" s="93"/>
      <c r="EZ32" s="93"/>
      <c r="FA32" s="93"/>
      <c r="FB32" s="93"/>
      <c r="FC32" s="93"/>
      <c r="FD32" s="93"/>
      <c r="FE32" s="93"/>
      <c r="FF32" s="93"/>
      <c r="FG32" s="93"/>
      <c r="FH32" s="93"/>
      <c r="FI32" s="93"/>
      <c r="FJ32" s="93"/>
      <c r="FK32" s="93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</row>
    <row r="33" spans="1:179" x14ac:dyDescent="0.25">
      <c r="A33" s="101">
        <f t="shared" si="35"/>
        <v>25</v>
      </c>
      <c r="B33" s="68" t="s">
        <v>44</v>
      </c>
      <c r="C33" s="63">
        <f t="shared" si="21"/>
        <v>741</v>
      </c>
      <c r="D33" s="64">
        <f t="shared" si="22"/>
        <v>754</v>
      </c>
      <c r="E33" s="69">
        <f t="shared" si="23"/>
        <v>1495</v>
      </c>
      <c r="F33" s="66"/>
      <c r="G33" s="70">
        <f t="shared" si="24"/>
        <v>2610</v>
      </c>
      <c r="H33" s="64">
        <f t="shared" si="25"/>
        <v>2652</v>
      </c>
      <c r="I33" s="69">
        <f t="shared" si="26"/>
        <v>5262</v>
      </c>
      <c r="J33" s="99"/>
      <c r="K33" s="94">
        <v>14</v>
      </c>
      <c r="L33" s="94">
        <v>58</v>
      </c>
      <c r="M33" s="94">
        <v>73</v>
      </c>
      <c r="N33" s="94">
        <v>69</v>
      </c>
      <c r="O33" s="94">
        <v>58</v>
      </c>
      <c r="P33" s="94">
        <v>55</v>
      </c>
      <c r="Q33" s="94">
        <v>55</v>
      </c>
      <c r="R33" s="94">
        <v>65</v>
      </c>
      <c r="S33" s="94">
        <v>49</v>
      </c>
      <c r="T33" s="94">
        <v>45</v>
      </c>
      <c r="U33" s="94">
        <v>44</v>
      </c>
      <c r="V33" s="94">
        <v>41</v>
      </c>
      <c r="W33" s="94">
        <v>33</v>
      </c>
      <c r="X33" s="94">
        <v>27</v>
      </c>
      <c r="Y33" s="94">
        <v>21</v>
      </c>
      <c r="Z33" s="94">
        <v>14</v>
      </c>
      <c r="AA33" s="94">
        <v>10</v>
      </c>
      <c r="AB33" s="94">
        <v>6</v>
      </c>
      <c r="AC33" s="94">
        <v>4</v>
      </c>
      <c r="AD33" s="95"/>
      <c r="AE33" s="96">
        <v>12</v>
      </c>
      <c r="AF33" s="96">
        <v>52</v>
      </c>
      <c r="AG33" s="96">
        <v>65</v>
      </c>
      <c r="AH33" s="96">
        <v>62</v>
      </c>
      <c r="AI33" s="96">
        <v>54</v>
      </c>
      <c r="AJ33" s="96">
        <v>52</v>
      </c>
      <c r="AK33" s="96">
        <v>56</v>
      </c>
      <c r="AL33" s="96">
        <v>69</v>
      </c>
      <c r="AM33" s="96">
        <v>55</v>
      </c>
      <c r="AN33" s="96">
        <v>53</v>
      </c>
      <c r="AO33" s="96">
        <v>52</v>
      </c>
      <c r="AP33" s="96">
        <v>46</v>
      </c>
      <c r="AQ33" s="96">
        <v>37</v>
      </c>
      <c r="AR33" s="96">
        <v>30</v>
      </c>
      <c r="AS33" s="96">
        <v>22</v>
      </c>
      <c r="AT33" s="96">
        <v>15</v>
      </c>
      <c r="AU33" s="96">
        <v>10</v>
      </c>
      <c r="AV33" s="96">
        <v>7</v>
      </c>
      <c r="AW33" s="96">
        <v>5</v>
      </c>
      <c r="AX33" s="95"/>
      <c r="AY33" s="94">
        <v>59</v>
      </c>
      <c r="AZ33" s="94">
        <v>236</v>
      </c>
      <c r="BA33" s="94">
        <v>291</v>
      </c>
      <c r="BB33" s="94">
        <v>280</v>
      </c>
      <c r="BC33" s="94">
        <v>265</v>
      </c>
      <c r="BD33" s="94">
        <v>236</v>
      </c>
      <c r="BE33" s="94">
        <v>214</v>
      </c>
      <c r="BF33" s="94">
        <v>201</v>
      </c>
      <c r="BG33" s="94">
        <v>165</v>
      </c>
      <c r="BH33" s="94">
        <v>139</v>
      </c>
      <c r="BI33" s="94">
        <v>120</v>
      </c>
      <c r="BJ33" s="94">
        <v>105</v>
      </c>
      <c r="BK33" s="94">
        <v>88</v>
      </c>
      <c r="BL33" s="94">
        <v>71</v>
      </c>
      <c r="BM33" s="94">
        <v>53</v>
      </c>
      <c r="BN33" s="94">
        <v>37</v>
      </c>
      <c r="BO33" s="94">
        <v>24</v>
      </c>
      <c r="BP33" s="94">
        <v>14</v>
      </c>
      <c r="BQ33" s="94">
        <v>12</v>
      </c>
      <c r="BR33" s="95"/>
      <c r="BS33" s="97">
        <v>56</v>
      </c>
      <c r="BT33" s="97">
        <v>224</v>
      </c>
      <c r="BU33" s="97">
        <v>280</v>
      </c>
      <c r="BV33" s="97">
        <v>271</v>
      </c>
      <c r="BW33" s="97">
        <v>258</v>
      </c>
      <c r="BX33" s="97">
        <v>236</v>
      </c>
      <c r="BY33" s="97">
        <v>218</v>
      </c>
      <c r="BZ33" s="97">
        <v>212</v>
      </c>
      <c r="CA33" s="97">
        <v>181</v>
      </c>
      <c r="CB33" s="97">
        <v>156</v>
      </c>
      <c r="CC33" s="97">
        <v>133</v>
      </c>
      <c r="CD33" s="97">
        <v>112</v>
      </c>
      <c r="CE33" s="97">
        <v>92</v>
      </c>
      <c r="CF33" s="97">
        <v>73</v>
      </c>
      <c r="CG33" s="97">
        <v>55</v>
      </c>
      <c r="CH33" s="97">
        <v>39</v>
      </c>
      <c r="CI33" s="97">
        <v>26</v>
      </c>
      <c r="CJ33" s="97">
        <v>16</v>
      </c>
      <c r="CK33" s="97">
        <v>14</v>
      </c>
      <c r="CM33">
        <f t="shared" si="27"/>
        <v>741</v>
      </c>
      <c r="CN33">
        <f t="shared" si="28"/>
        <v>754</v>
      </c>
      <c r="CO33">
        <f t="shared" si="29"/>
        <v>2610</v>
      </c>
      <c r="CP33">
        <f t="shared" si="30"/>
        <v>2652</v>
      </c>
      <c r="CQ33" s="3"/>
      <c r="CR33" s="3">
        <f t="shared" si="31"/>
        <v>0</v>
      </c>
      <c r="CS33" s="3">
        <f t="shared" si="32"/>
        <v>0</v>
      </c>
      <c r="CT33" s="3">
        <f t="shared" si="33"/>
        <v>0</v>
      </c>
      <c r="CU33" s="3">
        <f t="shared" si="34"/>
        <v>0</v>
      </c>
      <c r="CV33" s="92"/>
      <c r="CW33" s="93"/>
      <c r="CX33" s="93"/>
      <c r="CY33" s="93"/>
      <c r="CZ33" s="93"/>
      <c r="DA33" s="93"/>
      <c r="DB33" s="93"/>
      <c r="DC33" s="93"/>
      <c r="DD33" s="93"/>
      <c r="DE33" s="93"/>
      <c r="DF33" s="93"/>
      <c r="DG33" s="93"/>
      <c r="DH33" s="93"/>
      <c r="DI33" s="93"/>
      <c r="DJ33" s="93"/>
      <c r="DK33" s="93"/>
      <c r="DL33" s="93"/>
      <c r="DM33" s="93"/>
      <c r="DN33" s="93"/>
      <c r="DO33" s="93"/>
      <c r="DP33" s="93"/>
      <c r="DQ33" s="93"/>
      <c r="DR33" s="93"/>
      <c r="DS33" s="93"/>
      <c r="DT33" s="93"/>
      <c r="DU33" s="93"/>
      <c r="DV33" s="93"/>
      <c r="DW33" s="93"/>
      <c r="DX33" s="93"/>
      <c r="DY33" s="93"/>
      <c r="DZ33" s="93"/>
      <c r="EA33" s="93"/>
      <c r="EB33" s="93"/>
      <c r="EC33" s="93"/>
      <c r="ED33" s="93"/>
      <c r="EE33" s="93"/>
      <c r="EF33" s="93"/>
      <c r="EG33" s="93"/>
      <c r="EH33" s="93"/>
      <c r="EI33" s="93"/>
      <c r="EJ33" s="93"/>
      <c r="EK33" s="93"/>
      <c r="EL33" s="93"/>
      <c r="EM33" s="93"/>
      <c r="EN33" s="93"/>
      <c r="EO33" s="93"/>
      <c r="EP33" s="93"/>
      <c r="EQ33" s="93"/>
      <c r="ER33" s="93"/>
      <c r="ES33" s="93"/>
      <c r="ET33" s="93"/>
      <c r="EU33" s="93"/>
      <c r="EV33" s="93"/>
      <c r="EW33" s="93"/>
      <c r="EX33" s="93"/>
      <c r="EY33" s="93"/>
      <c r="EZ33" s="93"/>
      <c r="FA33" s="93"/>
      <c r="FB33" s="93"/>
      <c r="FC33" s="93"/>
      <c r="FD33" s="93"/>
      <c r="FE33" s="93"/>
      <c r="FF33" s="93"/>
      <c r="FG33" s="93"/>
      <c r="FH33" s="93"/>
      <c r="FI33" s="93"/>
      <c r="FJ33" s="93"/>
      <c r="FK33" s="9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</row>
    <row r="34" spans="1:179" x14ac:dyDescent="0.25">
      <c r="A34" s="101">
        <f t="shared" si="35"/>
        <v>26</v>
      </c>
      <c r="B34" s="68" t="s">
        <v>45</v>
      </c>
      <c r="C34" s="63">
        <f t="shared" si="21"/>
        <v>650</v>
      </c>
      <c r="D34" s="64">
        <f t="shared" si="22"/>
        <v>661</v>
      </c>
      <c r="E34" s="69">
        <f t="shared" si="23"/>
        <v>1311</v>
      </c>
      <c r="F34" s="66"/>
      <c r="G34" s="70">
        <f t="shared" si="24"/>
        <v>2291</v>
      </c>
      <c r="H34" s="64">
        <f t="shared" si="25"/>
        <v>2328</v>
      </c>
      <c r="I34" s="69">
        <f t="shared" si="26"/>
        <v>4619</v>
      </c>
      <c r="J34" s="99"/>
      <c r="K34" s="94">
        <v>12</v>
      </c>
      <c r="L34" s="94">
        <v>51</v>
      </c>
      <c r="M34" s="94">
        <v>64</v>
      </c>
      <c r="N34" s="94">
        <v>61</v>
      </c>
      <c r="O34" s="94">
        <v>51</v>
      </c>
      <c r="P34" s="94">
        <v>48</v>
      </c>
      <c r="Q34" s="94">
        <v>48</v>
      </c>
      <c r="R34" s="94">
        <v>58</v>
      </c>
      <c r="S34" s="94">
        <v>43</v>
      </c>
      <c r="T34" s="94">
        <v>39</v>
      </c>
      <c r="U34" s="94">
        <v>39</v>
      </c>
      <c r="V34" s="94">
        <v>36</v>
      </c>
      <c r="W34" s="94">
        <v>29</v>
      </c>
      <c r="X34" s="94">
        <v>24</v>
      </c>
      <c r="Y34" s="94">
        <v>18</v>
      </c>
      <c r="Z34" s="94">
        <v>12</v>
      </c>
      <c r="AA34" s="94">
        <v>8</v>
      </c>
      <c r="AB34" s="94">
        <v>5</v>
      </c>
      <c r="AC34" s="94">
        <v>4</v>
      </c>
      <c r="AD34" s="95"/>
      <c r="AE34" s="96">
        <v>11</v>
      </c>
      <c r="AF34" s="96">
        <v>46</v>
      </c>
      <c r="AG34" s="96">
        <v>57</v>
      </c>
      <c r="AH34" s="96">
        <v>54</v>
      </c>
      <c r="AI34" s="96">
        <v>47</v>
      </c>
      <c r="AJ34" s="96">
        <v>46</v>
      </c>
      <c r="AK34" s="96">
        <v>49</v>
      </c>
      <c r="AL34" s="96">
        <v>59</v>
      </c>
      <c r="AM34" s="96">
        <v>49</v>
      </c>
      <c r="AN34" s="96">
        <v>47</v>
      </c>
      <c r="AO34" s="96">
        <v>46</v>
      </c>
      <c r="AP34" s="96">
        <v>41</v>
      </c>
      <c r="AQ34" s="96">
        <v>32</v>
      </c>
      <c r="AR34" s="96">
        <v>26</v>
      </c>
      <c r="AS34" s="96">
        <v>19</v>
      </c>
      <c r="AT34" s="96">
        <v>13</v>
      </c>
      <c r="AU34" s="96">
        <v>9</v>
      </c>
      <c r="AV34" s="96">
        <v>6</v>
      </c>
      <c r="AW34" s="96">
        <v>4</v>
      </c>
      <c r="AX34" s="95"/>
      <c r="AY34" s="94">
        <v>52</v>
      </c>
      <c r="AZ34" s="94">
        <v>207</v>
      </c>
      <c r="BA34" s="94">
        <v>255</v>
      </c>
      <c r="BB34" s="94">
        <v>246</v>
      </c>
      <c r="BC34" s="94">
        <v>233</v>
      </c>
      <c r="BD34" s="94">
        <v>207</v>
      </c>
      <c r="BE34" s="94">
        <v>188</v>
      </c>
      <c r="BF34" s="94">
        <v>178</v>
      </c>
      <c r="BG34" s="94">
        <v>145</v>
      </c>
      <c r="BH34" s="94">
        <v>122</v>
      </c>
      <c r="BI34" s="94">
        <v>105</v>
      </c>
      <c r="BJ34" s="94">
        <v>92</v>
      </c>
      <c r="BK34" s="94">
        <v>77</v>
      </c>
      <c r="BL34" s="94">
        <v>62</v>
      </c>
      <c r="BM34" s="94">
        <v>46</v>
      </c>
      <c r="BN34" s="94">
        <v>32</v>
      </c>
      <c r="BO34" s="94">
        <v>21</v>
      </c>
      <c r="BP34" s="94">
        <v>12</v>
      </c>
      <c r="BQ34" s="94">
        <v>11</v>
      </c>
      <c r="BR34" s="95"/>
      <c r="BS34" s="97">
        <v>49</v>
      </c>
      <c r="BT34" s="97">
        <v>196</v>
      </c>
      <c r="BU34" s="97">
        <v>245</v>
      </c>
      <c r="BV34" s="97">
        <v>238</v>
      </c>
      <c r="BW34" s="97">
        <v>226</v>
      </c>
      <c r="BX34" s="97">
        <v>207</v>
      </c>
      <c r="BY34" s="97">
        <v>192</v>
      </c>
      <c r="BZ34" s="97">
        <v>189</v>
      </c>
      <c r="CA34" s="97">
        <v>159</v>
      </c>
      <c r="CB34" s="97">
        <v>137</v>
      </c>
      <c r="CC34" s="97">
        <v>116</v>
      </c>
      <c r="CD34" s="97">
        <v>98</v>
      </c>
      <c r="CE34" s="97">
        <v>81</v>
      </c>
      <c r="CF34" s="97">
        <v>64</v>
      </c>
      <c r="CG34" s="97">
        <v>48</v>
      </c>
      <c r="CH34" s="97">
        <v>34</v>
      </c>
      <c r="CI34" s="97">
        <v>22</v>
      </c>
      <c r="CJ34" s="97">
        <v>14</v>
      </c>
      <c r="CK34" s="97">
        <v>13</v>
      </c>
      <c r="CM34">
        <f t="shared" si="27"/>
        <v>650</v>
      </c>
      <c r="CN34">
        <f t="shared" si="28"/>
        <v>661</v>
      </c>
      <c r="CO34">
        <f t="shared" si="29"/>
        <v>2291</v>
      </c>
      <c r="CP34">
        <f t="shared" si="30"/>
        <v>2328</v>
      </c>
      <c r="CQ34" s="3"/>
      <c r="CR34" s="3">
        <f t="shared" si="31"/>
        <v>0</v>
      </c>
      <c r="CS34" s="3">
        <f t="shared" si="32"/>
        <v>0</v>
      </c>
      <c r="CT34" s="3">
        <f t="shared" si="33"/>
        <v>0</v>
      </c>
      <c r="CU34" s="3">
        <f t="shared" si="34"/>
        <v>0</v>
      </c>
      <c r="CV34" s="92"/>
      <c r="CW34" s="93"/>
      <c r="CX34" s="93"/>
      <c r="CY34" s="93"/>
      <c r="CZ34" s="93"/>
      <c r="DA34" s="93"/>
      <c r="DB34" s="93"/>
      <c r="DC34" s="93"/>
      <c r="DD34" s="93"/>
      <c r="DE34" s="93"/>
      <c r="DF34" s="93"/>
      <c r="DG34" s="93"/>
      <c r="DH34" s="93"/>
      <c r="DI34" s="93"/>
      <c r="DJ34" s="93"/>
      <c r="DK34" s="93"/>
      <c r="DL34" s="93"/>
      <c r="DM34" s="93"/>
      <c r="DN34" s="93"/>
      <c r="DO34" s="93"/>
      <c r="DP34" s="93"/>
      <c r="DQ34" s="93"/>
      <c r="DR34" s="93"/>
      <c r="DS34" s="93"/>
      <c r="DT34" s="93"/>
      <c r="DU34" s="93"/>
      <c r="DV34" s="93"/>
      <c r="DW34" s="93"/>
      <c r="DX34" s="93"/>
      <c r="DY34" s="93"/>
      <c r="DZ34" s="93"/>
      <c r="EA34" s="93"/>
      <c r="EB34" s="93"/>
      <c r="EC34" s="93"/>
      <c r="ED34" s="93"/>
      <c r="EE34" s="93"/>
      <c r="EF34" s="93"/>
      <c r="EG34" s="93"/>
      <c r="EH34" s="93"/>
      <c r="EI34" s="93"/>
      <c r="EJ34" s="93"/>
      <c r="EK34" s="93"/>
      <c r="EL34" s="93"/>
      <c r="EM34" s="93"/>
      <c r="EN34" s="93"/>
      <c r="EO34" s="93"/>
      <c r="EP34" s="93"/>
      <c r="EQ34" s="93"/>
      <c r="ER34" s="93"/>
      <c r="ES34" s="93"/>
      <c r="ET34" s="93"/>
      <c r="EU34" s="93"/>
      <c r="EV34" s="93"/>
      <c r="EW34" s="93"/>
      <c r="EX34" s="93"/>
      <c r="EY34" s="93"/>
      <c r="EZ34" s="93"/>
      <c r="FA34" s="93"/>
      <c r="FB34" s="93"/>
      <c r="FC34" s="93"/>
      <c r="FD34" s="93"/>
      <c r="FE34" s="93"/>
      <c r="FF34" s="93"/>
      <c r="FG34" s="93"/>
      <c r="FH34" s="93"/>
      <c r="FI34" s="93"/>
      <c r="FJ34" s="93"/>
      <c r="FK34" s="93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</row>
    <row r="35" spans="1:179" x14ac:dyDescent="0.25">
      <c r="A35" s="101">
        <f t="shared" si="35"/>
        <v>27</v>
      </c>
      <c r="B35" s="68" t="s">
        <v>46</v>
      </c>
      <c r="C35" s="63">
        <f t="shared" si="21"/>
        <v>4428</v>
      </c>
      <c r="D35" s="64">
        <f t="shared" si="22"/>
        <v>4498</v>
      </c>
      <c r="E35" s="69">
        <f t="shared" si="23"/>
        <v>8926</v>
      </c>
      <c r="F35" s="66"/>
      <c r="G35" s="70">
        <f t="shared" si="24"/>
        <v>15595</v>
      </c>
      <c r="H35" s="64">
        <f t="shared" si="25"/>
        <v>15847</v>
      </c>
      <c r="I35" s="69">
        <f t="shared" si="26"/>
        <v>31442</v>
      </c>
      <c r="J35" s="99"/>
      <c r="K35" s="94">
        <v>84</v>
      </c>
      <c r="L35" s="94">
        <v>347</v>
      </c>
      <c r="M35" s="94">
        <v>441</v>
      </c>
      <c r="N35" s="94">
        <v>417</v>
      </c>
      <c r="O35" s="94">
        <v>352</v>
      </c>
      <c r="P35" s="94">
        <v>332</v>
      </c>
      <c r="Q35" s="94">
        <v>330</v>
      </c>
      <c r="R35" s="94">
        <v>346</v>
      </c>
      <c r="S35" s="94">
        <v>295</v>
      </c>
      <c r="T35" s="94">
        <v>269</v>
      </c>
      <c r="U35" s="94">
        <v>267</v>
      </c>
      <c r="V35" s="94">
        <v>245</v>
      </c>
      <c r="W35" s="94">
        <v>202</v>
      </c>
      <c r="X35" s="94">
        <v>165</v>
      </c>
      <c r="Y35" s="94">
        <v>126</v>
      </c>
      <c r="Z35" s="94">
        <v>86</v>
      </c>
      <c r="AA35" s="94">
        <v>60</v>
      </c>
      <c r="AB35" s="94">
        <v>36</v>
      </c>
      <c r="AC35" s="94">
        <v>28</v>
      </c>
      <c r="AD35" s="95"/>
      <c r="AE35" s="96">
        <v>76</v>
      </c>
      <c r="AF35" s="96">
        <v>314</v>
      </c>
      <c r="AG35" s="96">
        <v>388</v>
      </c>
      <c r="AH35" s="96">
        <v>372</v>
      </c>
      <c r="AI35" s="96">
        <v>324</v>
      </c>
      <c r="AJ35" s="96">
        <v>316</v>
      </c>
      <c r="AK35" s="96">
        <v>338</v>
      </c>
      <c r="AL35" s="96">
        <v>348</v>
      </c>
      <c r="AM35" s="96">
        <v>334</v>
      </c>
      <c r="AN35" s="96">
        <v>322</v>
      </c>
      <c r="AO35" s="96">
        <v>316</v>
      </c>
      <c r="AP35" s="96">
        <v>280</v>
      </c>
      <c r="AQ35" s="96">
        <v>224</v>
      </c>
      <c r="AR35" s="96">
        <v>182</v>
      </c>
      <c r="AS35" s="96">
        <v>134</v>
      </c>
      <c r="AT35" s="96">
        <v>92</v>
      </c>
      <c r="AU35" s="96">
        <v>64</v>
      </c>
      <c r="AV35" s="96">
        <v>42</v>
      </c>
      <c r="AW35" s="96">
        <v>32</v>
      </c>
      <c r="AX35" s="95"/>
      <c r="AY35" s="94">
        <v>357</v>
      </c>
      <c r="AZ35" s="94">
        <v>1410</v>
      </c>
      <c r="BA35" s="94">
        <v>1740</v>
      </c>
      <c r="BB35" s="94">
        <v>1677</v>
      </c>
      <c r="BC35" s="94">
        <v>1587</v>
      </c>
      <c r="BD35" s="94">
        <v>1410</v>
      </c>
      <c r="BE35" s="94">
        <v>1280</v>
      </c>
      <c r="BF35" s="94">
        <v>1163</v>
      </c>
      <c r="BG35" s="94">
        <v>990</v>
      </c>
      <c r="BH35" s="94">
        <v>831</v>
      </c>
      <c r="BI35" s="94">
        <v>718</v>
      </c>
      <c r="BJ35" s="94">
        <v>630</v>
      </c>
      <c r="BK35" s="94">
        <v>526</v>
      </c>
      <c r="BL35" s="94">
        <v>426</v>
      </c>
      <c r="BM35" s="94">
        <v>319</v>
      </c>
      <c r="BN35" s="94">
        <v>223</v>
      </c>
      <c r="BO35" s="94">
        <v>144</v>
      </c>
      <c r="BP35" s="94">
        <v>87</v>
      </c>
      <c r="BQ35" s="94">
        <v>77</v>
      </c>
      <c r="BR35" s="95"/>
      <c r="BS35" s="97">
        <v>339</v>
      </c>
      <c r="BT35" s="97">
        <v>1338</v>
      </c>
      <c r="BU35" s="97">
        <v>1674</v>
      </c>
      <c r="BV35" s="97">
        <v>1625</v>
      </c>
      <c r="BW35" s="97">
        <v>1544</v>
      </c>
      <c r="BX35" s="97">
        <v>1412</v>
      </c>
      <c r="BY35" s="97">
        <v>1307</v>
      </c>
      <c r="BZ35" s="97">
        <v>1228</v>
      </c>
      <c r="CA35" s="97">
        <v>1083</v>
      </c>
      <c r="CB35" s="97">
        <v>933</v>
      </c>
      <c r="CC35" s="97">
        <v>795</v>
      </c>
      <c r="CD35" s="97">
        <v>673</v>
      </c>
      <c r="CE35" s="97">
        <v>551</v>
      </c>
      <c r="CF35" s="97">
        <v>438</v>
      </c>
      <c r="CG35" s="97">
        <v>331</v>
      </c>
      <c r="CH35" s="97">
        <v>234</v>
      </c>
      <c r="CI35" s="97">
        <v>156</v>
      </c>
      <c r="CJ35" s="97">
        <v>98</v>
      </c>
      <c r="CK35" s="97">
        <v>88</v>
      </c>
      <c r="CM35">
        <f t="shared" si="27"/>
        <v>4428</v>
      </c>
      <c r="CN35">
        <f t="shared" si="28"/>
        <v>4498</v>
      </c>
      <c r="CO35">
        <f t="shared" si="29"/>
        <v>15595</v>
      </c>
      <c r="CP35">
        <f t="shared" si="30"/>
        <v>15847</v>
      </c>
      <c r="CQ35" s="3"/>
      <c r="CR35" s="3">
        <f t="shared" si="31"/>
        <v>0</v>
      </c>
      <c r="CS35" s="3">
        <f t="shared" si="32"/>
        <v>0</v>
      </c>
      <c r="CT35" s="3">
        <f t="shared" si="33"/>
        <v>0</v>
      </c>
      <c r="CU35" s="3">
        <f t="shared" si="34"/>
        <v>0</v>
      </c>
      <c r="CV35" s="92"/>
      <c r="CW35" s="93"/>
      <c r="CX35" s="93"/>
      <c r="CY35" s="93"/>
      <c r="CZ35" s="93"/>
      <c r="DA35" s="93"/>
      <c r="DB35" s="93"/>
      <c r="DC35" s="93"/>
      <c r="DD35" s="93"/>
      <c r="DE35" s="93"/>
      <c r="DF35" s="93"/>
      <c r="DG35" s="93"/>
      <c r="DH35" s="93"/>
      <c r="DI35" s="93"/>
      <c r="DJ35" s="93"/>
      <c r="DK35" s="93"/>
      <c r="DL35" s="93"/>
      <c r="DM35" s="93"/>
      <c r="DN35" s="93"/>
      <c r="DO35" s="93"/>
      <c r="DP35" s="93"/>
      <c r="DQ35" s="93"/>
      <c r="DR35" s="93"/>
      <c r="DS35" s="93"/>
      <c r="DT35" s="93"/>
      <c r="DU35" s="93"/>
      <c r="DV35" s="93"/>
      <c r="DW35" s="93"/>
      <c r="DX35" s="93"/>
      <c r="DY35" s="93"/>
      <c r="DZ35" s="93"/>
      <c r="EA35" s="93"/>
      <c r="EB35" s="93"/>
      <c r="EC35" s="93"/>
      <c r="ED35" s="93"/>
      <c r="EE35" s="93"/>
      <c r="EF35" s="93"/>
      <c r="EG35" s="93"/>
      <c r="EH35" s="93"/>
      <c r="EI35" s="93"/>
      <c r="EJ35" s="93"/>
      <c r="EK35" s="93"/>
      <c r="EL35" s="93"/>
      <c r="EM35" s="93"/>
      <c r="EN35" s="93"/>
      <c r="EO35" s="93"/>
      <c r="EP35" s="93"/>
      <c r="EQ35" s="93"/>
      <c r="ER35" s="93"/>
      <c r="ES35" s="93"/>
      <c r="ET35" s="93"/>
      <c r="EU35" s="93"/>
      <c r="EV35" s="93"/>
      <c r="EW35" s="93"/>
      <c r="EX35" s="93"/>
      <c r="EY35" s="93"/>
      <c r="EZ35" s="93"/>
      <c r="FA35" s="93"/>
      <c r="FB35" s="93"/>
      <c r="FC35" s="93"/>
      <c r="FD35" s="93"/>
      <c r="FE35" s="93"/>
      <c r="FF35" s="93"/>
      <c r="FG35" s="93"/>
      <c r="FH35" s="93"/>
      <c r="FI35" s="93"/>
      <c r="FJ35" s="93"/>
      <c r="FK35" s="93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</row>
    <row r="36" spans="1:179" x14ac:dyDescent="0.25">
      <c r="A36" s="101">
        <f t="shared" si="35"/>
        <v>28</v>
      </c>
      <c r="B36" s="68" t="s">
        <v>47</v>
      </c>
      <c r="C36" s="63">
        <f t="shared" si="21"/>
        <v>16516</v>
      </c>
      <c r="D36" s="64">
        <f t="shared" si="22"/>
        <v>16782</v>
      </c>
      <c r="E36" s="69">
        <f t="shared" si="23"/>
        <v>33298</v>
      </c>
      <c r="F36" s="66"/>
      <c r="G36" s="70">
        <f t="shared" si="24"/>
        <v>58183</v>
      </c>
      <c r="H36" s="64">
        <f t="shared" si="25"/>
        <v>59123</v>
      </c>
      <c r="I36" s="69">
        <f t="shared" si="26"/>
        <v>117306</v>
      </c>
      <c r="J36" s="99"/>
      <c r="K36" s="94">
        <v>316</v>
      </c>
      <c r="L36" s="94">
        <v>1297</v>
      </c>
      <c r="M36" s="94">
        <v>1646</v>
      </c>
      <c r="N36" s="94">
        <v>1557</v>
      </c>
      <c r="O36" s="94">
        <v>1314</v>
      </c>
      <c r="P36" s="94">
        <v>1241</v>
      </c>
      <c r="Q36" s="94">
        <v>1233</v>
      </c>
      <c r="R36" s="94">
        <v>1258</v>
      </c>
      <c r="S36" s="94">
        <v>1103</v>
      </c>
      <c r="T36" s="94">
        <v>1005</v>
      </c>
      <c r="U36" s="94">
        <v>997</v>
      </c>
      <c r="V36" s="94">
        <v>916</v>
      </c>
      <c r="W36" s="94">
        <v>754</v>
      </c>
      <c r="X36" s="94">
        <v>616</v>
      </c>
      <c r="Y36" s="94">
        <v>470</v>
      </c>
      <c r="Z36" s="94">
        <v>324</v>
      </c>
      <c r="AA36" s="94">
        <v>227</v>
      </c>
      <c r="AB36" s="94">
        <v>137</v>
      </c>
      <c r="AC36" s="94">
        <v>105</v>
      </c>
      <c r="AD36" s="95"/>
      <c r="AE36" s="96">
        <v>283</v>
      </c>
      <c r="AF36" s="96">
        <v>1171</v>
      </c>
      <c r="AG36" s="96">
        <v>1447</v>
      </c>
      <c r="AH36" s="96">
        <v>1387</v>
      </c>
      <c r="AI36" s="96">
        <v>1208</v>
      </c>
      <c r="AJ36" s="96">
        <v>1178</v>
      </c>
      <c r="AK36" s="96">
        <v>1261</v>
      </c>
      <c r="AL36" s="96">
        <v>1309</v>
      </c>
      <c r="AM36" s="96">
        <v>1246</v>
      </c>
      <c r="AN36" s="96">
        <v>1201</v>
      </c>
      <c r="AO36" s="96">
        <v>1178</v>
      </c>
      <c r="AP36" s="96">
        <v>1044</v>
      </c>
      <c r="AQ36" s="96">
        <v>835</v>
      </c>
      <c r="AR36" s="96">
        <v>679</v>
      </c>
      <c r="AS36" s="96">
        <v>499</v>
      </c>
      <c r="AT36" s="96">
        <v>343</v>
      </c>
      <c r="AU36" s="96">
        <v>238</v>
      </c>
      <c r="AV36" s="96">
        <v>156</v>
      </c>
      <c r="AW36" s="96">
        <v>119</v>
      </c>
      <c r="AX36" s="95"/>
      <c r="AY36" s="94">
        <v>1332</v>
      </c>
      <c r="AZ36" s="94">
        <v>5261</v>
      </c>
      <c r="BA36" s="94">
        <v>6493</v>
      </c>
      <c r="BB36" s="94">
        <v>6259</v>
      </c>
      <c r="BC36" s="94">
        <v>5924</v>
      </c>
      <c r="BD36" s="94">
        <v>5261</v>
      </c>
      <c r="BE36" s="94">
        <v>4778</v>
      </c>
      <c r="BF36" s="94">
        <v>4312</v>
      </c>
      <c r="BG36" s="94">
        <v>3694</v>
      </c>
      <c r="BH36" s="94">
        <v>3102</v>
      </c>
      <c r="BI36" s="94">
        <v>2681</v>
      </c>
      <c r="BJ36" s="94">
        <v>2354</v>
      </c>
      <c r="BK36" s="94">
        <v>1964</v>
      </c>
      <c r="BL36" s="94">
        <v>1590</v>
      </c>
      <c r="BM36" s="94">
        <v>1192</v>
      </c>
      <c r="BN36" s="94">
        <v>834</v>
      </c>
      <c r="BO36" s="94">
        <v>537</v>
      </c>
      <c r="BP36" s="94">
        <v>327</v>
      </c>
      <c r="BQ36" s="94">
        <v>288</v>
      </c>
      <c r="BR36" s="95"/>
      <c r="BS36" s="97">
        <v>1267</v>
      </c>
      <c r="BT36" s="97">
        <v>4994</v>
      </c>
      <c r="BU36" s="97">
        <v>6247</v>
      </c>
      <c r="BV36" s="97">
        <v>6062</v>
      </c>
      <c r="BW36" s="97">
        <v>5763</v>
      </c>
      <c r="BX36" s="97">
        <v>5271</v>
      </c>
      <c r="BY36" s="97">
        <v>4879</v>
      </c>
      <c r="BZ36" s="97">
        <v>4551</v>
      </c>
      <c r="CA36" s="97">
        <v>4041</v>
      </c>
      <c r="CB36" s="97">
        <v>3480</v>
      </c>
      <c r="CC36" s="97">
        <v>2966</v>
      </c>
      <c r="CD36" s="97">
        <v>2512</v>
      </c>
      <c r="CE36" s="97">
        <v>2059</v>
      </c>
      <c r="CF36" s="97">
        <v>1636</v>
      </c>
      <c r="CG36" s="97">
        <v>1237</v>
      </c>
      <c r="CH36" s="97">
        <v>876</v>
      </c>
      <c r="CI36" s="97">
        <v>584</v>
      </c>
      <c r="CJ36" s="97">
        <v>368</v>
      </c>
      <c r="CK36" s="97">
        <v>330</v>
      </c>
      <c r="CM36">
        <f t="shared" si="27"/>
        <v>16516</v>
      </c>
      <c r="CN36">
        <f t="shared" si="28"/>
        <v>16782</v>
      </c>
      <c r="CO36">
        <f t="shared" si="29"/>
        <v>58183</v>
      </c>
      <c r="CP36">
        <f t="shared" si="30"/>
        <v>59123</v>
      </c>
      <c r="CQ36" s="3"/>
      <c r="CR36" s="3">
        <f t="shared" si="31"/>
        <v>0</v>
      </c>
      <c r="CS36" s="3">
        <f t="shared" si="32"/>
        <v>0</v>
      </c>
      <c r="CT36" s="3">
        <f t="shared" si="33"/>
        <v>0</v>
      </c>
      <c r="CU36" s="3">
        <f t="shared" si="34"/>
        <v>0</v>
      </c>
      <c r="CV36" s="92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</row>
    <row r="37" spans="1:179" x14ac:dyDescent="0.25">
      <c r="A37" s="101">
        <f t="shared" si="35"/>
        <v>29</v>
      </c>
      <c r="B37" s="68" t="s">
        <v>48</v>
      </c>
      <c r="C37" s="63">
        <f t="shared" si="21"/>
        <v>10599</v>
      </c>
      <c r="D37" s="64">
        <f t="shared" si="22"/>
        <v>10767</v>
      </c>
      <c r="E37" s="69">
        <f t="shared" si="23"/>
        <v>21366</v>
      </c>
      <c r="F37" s="66"/>
      <c r="G37" s="70">
        <f t="shared" si="24"/>
        <v>37333</v>
      </c>
      <c r="H37" s="64">
        <f t="shared" si="25"/>
        <v>37934</v>
      </c>
      <c r="I37" s="69">
        <f t="shared" si="26"/>
        <v>75267</v>
      </c>
      <c r="J37" s="99"/>
      <c r="K37" s="94">
        <v>203</v>
      </c>
      <c r="L37" s="94">
        <v>832</v>
      </c>
      <c r="M37" s="94">
        <v>1056</v>
      </c>
      <c r="N37" s="94">
        <v>999</v>
      </c>
      <c r="O37" s="94">
        <v>843</v>
      </c>
      <c r="P37" s="94">
        <v>796</v>
      </c>
      <c r="Q37" s="94">
        <v>791</v>
      </c>
      <c r="R37" s="94">
        <v>811</v>
      </c>
      <c r="S37" s="94">
        <v>707</v>
      </c>
      <c r="T37" s="94">
        <v>645</v>
      </c>
      <c r="U37" s="94">
        <v>640</v>
      </c>
      <c r="V37" s="94">
        <v>588</v>
      </c>
      <c r="W37" s="94">
        <v>484</v>
      </c>
      <c r="X37" s="94">
        <v>395</v>
      </c>
      <c r="Y37" s="94">
        <v>301</v>
      </c>
      <c r="Z37" s="94">
        <v>208</v>
      </c>
      <c r="AA37" s="94">
        <v>145</v>
      </c>
      <c r="AB37" s="94">
        <v>88</v>
      </c>
      <c r="AC37" s="94">
        <v>67</v>
      </c>
      <c r="AD37" s="95"/>
      <c r="AE37" s="96">
        <v>181</v>
      </c>
      <c r="AF37" s="96">
        <v>751</v>
      </c>
      <c r="AG37" s="96">
        <v>928</v>
      </c>
      <c r="AH37" s="96">
        <v>890</v>
      </c>
      <c r="AI37" s="96">
        <v>775</v>
      </c>
      <c r="AJ37" s="96">
        <v>756</v>
      </c>
      <c r="AK37" s="96">
        <v>809</v>
      </c>
      <c r="AL37" s="96">
        <v>842</v>
      </c>
      <c r="AM37" s="96">
        <v>799</v>
      </c>
      <c r="AN37" s="96">
        <v>770</v>
      </c>
      <c r="AO37" s="96">
        <v>756</v>
      </c>
      <c r="AP37" s="96">
        <v>670</v>
      </c>
      <c r="AQ37" s="96">
        <v>536</v>
      </c>
      <c r="AR37" s="96">
        <v>435</v>
      </c>
      <c r="AS37" s="96">
        <v>320</v>
      </c>
      <c r="AT37" s="96">
        <v>220</v>
      </c>
      <c r="AU37" s="96">
        <v>153</v>
      </c>
      <c r="AV37" s="96">
        <v>100</v>
      </c>
      <c r="AW37" s="96">
        <v>76</v>
      </c>
      <c r="AX37" s="95"/>
      <c r="AY37" s="94">
        <v>855</v>
      </c>
      <c r="AZ37" s="94">
        <v>3376</v>
      </c>
      <c r="BA37" s="94">
        <v>4166</v>
      </c>
      <c r="BB37" s="94">
        <v>4016</v>
      </c>
      <c r="BC37" s="94">
        <v>3801</v>
      </c>
      <c r="BD37" s="94">
        <v>3376</v>
      </c>
      <c r="BE37" s="94">
        <v>3066</v>
      </c>
      <c r="BF37" s="94">
        <v>2767</v>
      </c>
      <c r="BG37" s="94">
        <v>2370</v>
      </c>
      <c r="BH37" s="94">
        <v>1990</v>
      </c>
      <c r="BI37" s="94">
        <v>1720</v>
      </c>
      <c r="BJ37" s="94">
        <v>1510</v>
      </c>
      <c r="BK37" s="94">
        <v>1260</v>
      </c>
      <c r="BL37" s="94">
        <v>1020</v>
      </c>
      <c r="BM37" s="94">
        <v>765</v>
      </c>
      <c r="BN37" s="94">
        <v>535</v>
      </c>
      <c r="BO37" s="94">
        <v>345</v>
      </c>
      <c r="BP37" s="94">
        <v>210</v>
      </c>
      <c r="BQ37" s="94">
        <v>185</v>
      </c>
      <c r="BR37" s="95"/>
      <c r="BS37" s="97">
        <v>813</v>
      </c>
      <c r="BT37" s="97">
        <v>3204</v>
      </c>
      <c r="BU37" s="97">
        <v>4008</v>
      </c>
      <c r="BV37" s="97">
        <v>3890</v>
      </c>
      <c r="BW37" s="97">
        <v>3697</v>
      </c>
      <c r="BX37" s="97">
        <v>3382</v>
      </c>
      <c r="BY37" s="97">
        <v>3130</v>
      </c>
      <c r="BZ37" s="97">
        <v>2921</v>
      </c>
      <c r="CA37" s="97">
        <v>2593</v>
      </c>
      <c r="CB37" s="97">
        <v>2233</v>
      </c>
      <c r="CC37" s="97">
        <v>1903</v>
      </c>
      <c r="CD37" s="97">
        <v>1612</v>
      </c>
      <c r="CE37" s="97">
        <v>1321</v>
      </c>
      <c r="CF37" s="97">
        <v>1050</v>
      </c>
      <c r="CG37" s="97">
        <v>793</v>
      </c>
      <c r="CH37" s="97">
        <v>562</v>
      </c>
      <c r="CI37" s="97">
        <v>374</v>
      </c>
      <c r="CJ37" s="97">
        <v>236</v>
      </c>
      <c r="CK37" s="97">
        <v>212</v>
      </c>
      <c r="CM37">
        <f t="shared" si="27"/>
        <v>10599</v>
      </c>
      <c r="CN37">
        <f t="shared" si="28"/>
        <v>10767</v>
      </c>
      <c r="CO37">
        <f t="shared" si="29"/>
        <v>37333</v>
      </c>
      <c r="CP37">
        <f t="shared" si="30"/>
        <v>37934</v>
      </c>
      <c r="CQ37" s="3"/>
      <c r="CR37" s="3">
        <f t="shared" si="31"/>
        <v>0</v>
      </c>
      <c r="CS37" s="3">
        <f t="shared" si="32"/>
        <v>0</v>
      </c>
      <c r="CT37" s="3">
        <f t="shared" si="33"/>
        <v>0</v>
      </c>
      <c r="CU37" s="3">
        <f t="shared" si="34"/>
        <v>0</v>
      </c>
      <c r="CV37" s="92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</row>
    <row r="38" spans="1:179" x14ac:dyDescent="0.25">
      <c r="A38" s="101">
        <f t="shared" si="35"/>
        <v>30</v>
      </c>
      <c r="B38" s="68" t="s">
        <v>49</v>
      </c>
      <c r="C38" s="63">
        <f t="shared" si="21"/>
        <v>1191</v>
      </c>
      <c r="D38" s="64">
        <f t="shared" si="22"/>
        <v>1210</v>
      </c>
      <c r="E38" s="69">
        <f t="shared" si="23"/>
        <v>2401</v>
      </c>
      <c r="F38" s="66"/>
      <c r="G38" s="70">
        <f t="shared" si="24"/>
        <v>4197</v>
      </c>
      <c r="H38" s="64">
        <f t="shared" si="25"/>
        <v>4266</v>
      </c>
      <c r="I38" s="69">
        <f t="shared" si="26"/>
        <v>8463</v>
      </c>
      <c r="J38" s="99"/>
      <c r="K38" s="94">
        <v>22</v>
      </c>
      <c r="L38" s="94">
        <v>93</v>
      </c>
      <c r="M38" s="94">
        <v>118</v>
      </c>
      <c r="N38" s="94">
        <v>112</v>
      </c>
      <c r="O38" s="94">
        <v>94</v>
      </c>
      <c r="P38" s="94">
        <v>89</v>
      </c>
      <c r="Q38" s="94">
        <v>88</v>
      </c>
      <c r="R38" s="94">
        <v>101</v>
      </c>
      <c r="S38" s="94">
        <v>79</v>
      </c>
      <c r="T38" s="94">
        <v>72</v>
      </c>
      <c r="U38" s="94">
        <v>71</v>
      </c>
      <c r="V38" s="94">
        <v>66</v>
      </c>
      <c r="W38" s="94">
        <v>54</v>
      </c>
      <c r="X38" s="94">
        <v>44</v>
      </c>
      <c r="Y38" s="94">
        <v>33</v>
      </c>
      <c r="Z38" s="94">
        <v>23</v>
      </c>
      <c r="AA38" s="94">
        <v>16</v>
      </c>
      <c r="AB38" s="94">
        <v>9</v>
      </c>
      <c r="AC38" s="94">
        <v>7</v>
      </c>
      <c r="AD38" s="95"/>
      <c r="AE38" s="96">
        <v>20</v>
      </c>
      <c r="AF38" s="96">
        <v>84</v>
      </c>
      <c r="AG38" s="96">
        <v>104</v>
      </c>
      <c r="AH38" s="96">
        <v>100</v>
      </c>
      <c r="AI38" s="96">
        <v>87</v>
      </c>
      <c r="AJ38" s="96">
        <v>85</v>
      </c>
      <c r="AK38" s="96">
        <v>90</v>
      </c>
      <c r="AL38" s="96">
        <v>101</v>
      </c>
      <c r="AM38" s="96">
        <v>89</v>
      </c>
      <c r="AN38" s="96">
        <v>86</v>
      </c>
      <c r="AO38" s="96">
        <v>85</v>
      </c>
      <c r="AP38" s="96">
        <v>75</v>
      </c>
      <c r="AQ38" s="96">
        <v>60</v>
      </c>
      <c r="AR38" s="96">
        <v>48</v>
      </c>
      <c r="AS38" s="96">
        <v>36</v>
      </c>
      <c r="AT38" s="96">
        <v>24</v>
      </c>
      <c r="AU38" s="96">
        <v>17</v>
      </c>
      <c r="AV38" s="96">
        <v>11</v>
      </c>
      <c r="AW38" s="96">
        <v>8</v>
      </c>
      <c r="AX38" s="95"/>
      <c r="AY38" s="94">
        <v>96</v>
      </c>
      <c r="AZ38" s="94">
        <v>379</v>
      </c>
      <c r="BA38" s="94">
        <v>468</v>
      </c>
      <c r="BB38" s="94">
        <v>451</v>
      </c>
      <c r="BC38" s="94">
        <v>427</v>
      </c>
      <c r="BD38" s="94">
        <v>379</v>
      </c>
      <c r="BE38" s="94">
        <v>344</v>
      </c>
      <c r="BF38" s="94">
        <v>320</v>
      </c>
      <c r="BG38" s="94">
        <v>266</v>
      </c>
      <c r="BH38" s="94">
        <v>223</v>
      </c>
      <c r="BI38" s="94">
        <v>193</v>
      </c>
      <c r="BJ38" s="94">
        <v>169</v>
      </c>
      <c r="BK38" s="94">
        <v>141</v>
      </c>
      <c r="BL38" s="94">
        <v>114</v>
      </c>
      <c r="BM38" s="94">
        <v>86</v>
      </c>
      <c r="BN38" s="94">
        <v>60</v>
      </c>
      <c r="BO38" s="94">
        <v>38</v>
      </c>
      <c r="BP38" s="94">
        <v>23</v>
      </c>
      <c r="BQ38" s="94">
        <v>20</v>
      </c>
      <c r="BR38" s="95"/>
      <c r="BS38" s="97">
        <v>91</v>
      </c>
      <c r="BT38" s="97">
        <v>360</v>
      </c>
      <c r="BU38" s="97">
        <v>450</v>
      </c>
      <c r="BV38" s="97">
        <v>437</v>
      </c>
      <c r="BW38" s="97">
        <v>415</v>
      </c>
      <c r="BX38" s="97">
        <v>380</v>
      </c>
      <c r="BY38" s="97">
        <v>352</v>
      </c>
      <c r="BZ38" s="97">
        <v>335</v>
      </c>
      <c r="CA38" s="97">
        <v>291</v>
      </c>
      <c r="CB38" s="97">
        <v>251</v>
      </c>
      <c r="CC38" s="97">
        <v>214</v>
      </c>
      <c r="CD38" s="97">
        <v>181</v>
      </c>
      <c r="CE38" s="97">
        <v>148</v>
      </c>
      <c r="CF38" s="97">
        <v>118</v>
      </c>
      <c r="CG38" s="97">
        <v>89</v>
      </c>
      <c r="CH38" s="97">
        <v>63</v>
      </c>
      <c r="CI38" s="97">
        <v>42</v>
      </c>
      <c r="CJ38" s="97">
        <v>26</v>
      </c>
      <c r="CK38" s="97">
        <v>23</v>
      </c>
      <c r="CM38">
        <f t="shared" si="27"/>
        <v>1191</v>
      </c>
      <c r="CN38">
        <f t="shared" si="28"/>
        <v>1210</v>
      </c>
      <c r="CO38">
        <f t="shared" si="29"/>
        <v>4197</v>
      </c>
      <c r="CP38">
        <f t="shared" si="30"/>
        <v>4266</v>
      </c>
      <c r="CQ38" s="3"/>
      <c r="CR38" s="3">
        <f t="shared" si="31"/>
        <v>0</v>
      </c>
      <c r="CS38" s="3">
        <f t="shared" si="32"/>
        <v>0</v>
      </c>
      <c r="CT38" s="3">
        <f t="shared" si="33"/>
        <v>0</v>
      </c>
      <c r="CU38" s="3">
        <f t="shared" si="34"/>
        <v>0</v>
      </c>
      <c r="CV38" s="92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</row>
    <row r="39" spans="1:179" x14ac:dyDescent="0.25">
      <c r="A39" s="101">
        <f t="shared" si="35"/>
        <v>31</v>
      </c>
      <c r="B39" s="68" t="s">
        <v>50</v>
      </c>
      <c r="C39" s="63">
        <f t="shared" si="21"/>
        <v>19987</v>
      </c>
      <c r="D39" s="64">
        <f t="shared" si="22"/>
        <v>20308</v>
      </c>
      <c r="E39" s="69">
        <f t="shared" si="23"/>
        <v>40295</v>
      </c>
      <c r="F39" s="66"/>
      <c r="G39" s="70">
        <f t="shared" si="24"/>
        <v>70407</v>
      </c>
      <c r="H39" s="64">
        <f t="shared" si="25"/>
        <v>71542</v>
      </c>
      <c r="I39" s="69">
        <f t="shared" si="26"/>
        <v>141949</v>
      </c>
      <c r="J39" s="99"/>
      <c r="K39" s="94">
        <v>382</v>
      </c>
      <c r="L39" s="94">
        <v>1570</v>
      </c>
      <c r="M39" s="94">
        <v>1992</v>
      </c>
      <c r="N39" s="94">
        <v>1884</v>
      </c>
      <c r="O39" s="94">
        <v>1590</v>
      </c>
      <c r="P39" s="94">
        <v>1501</v>
      </c>
      <c r="Q39" s="94">
        <v>1492</v>
      </c>
      <c r="R39" s="94">
        <v>1522</v>
      </c>
      <c r="S39" s="94">
        <v>1335</v>
      </c>
      <c r="T39" s="94">
        <v>1217</v>
      </c>
      <c r="U39" s="94">
        <v>1207</v>
      </c>
      <c r="V39" s="94">
        <v>1109</v>
      </c>
      <c r="W39" s="94">
        <v>912</v>
      </c>
      <c r="X39" s="94">
        <v>746</v>
      </c>
      <c r="Y39" s="94">
        <v>569</v>
      </c>
      <c r="Z39" s="94">
        <v>392</v>
      </c>
      <c r="AA39" s="94">
        <v>274</v>
      </c>
      <c r="AB39" s="94">
        <v>166</v>
      </c>
      <c r="AC39" s="94">
        <v>127</v>
      </c>
      <c r="AD39" s="95"/>
      <c r="AE39" s="96">
        <v>343</v>
      </c>
      <c r="AF39" s="96">
        <v>1417</v>
      </c>
      <c r="AG39" s="96">
        <v>1751</v>
      </c>
      <c r="AH39" s="96">
        <v>1679</v>
      </c>
      <c r="AI39" s="96">
        <v>1462</v>
      </c>
      <c r="AJ39" s="96">
        <v>1426</v>
      </c>
      <c r="AK39" s="96">
        <v>1526</v>
      </c>
      <c r="AL39" s="96">
        <v>1582</v>
      </c>
      <c r="AM39" s="96">
        <v>1507</v>
      </c>
      <c r="AN39" s="96">
        <v>1453</v>
      </c>
      <c r="AO39" s="96">
        <v>1426</v>
      </c>
      <c r="AP39" s="96">
        <v>1264</v>
      </c>
      <c r="AQ39" s="96">
        <v>1011</v>
      </c>
      <c r="AR39" s="96">
        <v>821</v>
      </c>
      <c r="AS39" s="96">
        <v>604</v>
      </c>
      <c r="AT39" s="96">
        <v>415</v>
      </c>
      <c r="AU39" s="96">
        <v>288</v>
      </c>
      <c r="AV39" s="96">
        <v>189</v>
      </c>
      <c r="AW39" s="96">
        <v>144</v>
      </c>
      <c r="AX39" s="95"/>
      <c r="AY39" s="94">
        <v>1613</v>
      </c>
      <c r="AZ39" s="94">
        <v>6367</v>
      </c>
      <c r="BA39" s="94">
        <v>7857</v>
      </c>
      <c r="BB39" s="94">
        <v>7574</v>
      </c>
      <c r="BC39" s="94">
        <v>7168</v>
      </c>
      <c r="BD39" s="94">
        <v>6367</v>
      </c>
      <c r="BE39" s="94">
        <v>5782</v>
      </c>
      <c r="BF39" s="94">
        <v>5214</v>
      </c>
      <c r="BG39" s="94">
        <v>4471</v>
      </c>
      <c r="BH39" s="94">
        <v>3754</v>
      </c>
      <c r="BI39" s="94">
        <v>3244</v>
      </c>
      <c r="BJ39" s="94">
        <v>2848</v>
      </c>
      <c r="BK39" s="94">
        <v>2377</v>
      </c>
      <c r="BL39" s="94">
        <v>1924</v>
      </c>
      <c r="BM39" s="94">
        <v>1443</v>
      </c>
      <c r="BN39" s="94">
        <v>1009</v>
      </c>
      <c r="BO39" s="94">
        <v>650</v>
      </c>
      <c r="BP39" s="94">
        <v>396</v>
      </c>
      <c r="BQ39" s="94">
        <v>349</v>
      </c>
      <c r="BR39" s="95"/>
      <c r="BS39" s="97">
        <v>1534</v>
      </c>
      <c r="BT39" s="97">
        <v>6043</v>
      </c>
      <c r="BU39" s="97">
        <v>7559</v>
      </c>
      <c r="BV39" s="97">
        <v>7336</v>
      </c>
      <c r="BW39" s="97">
        <v>6973</v>
      </c>
      <c r="BX39" s="97">
        <v>6378</v>
      </c>
      <c r="BY39" s="97">
        <v>5904</v>
      </c>
      <c r="BZ39" s="97">
        <v>5505</v>
      </c>
      <c r="CA39" s="97">
        <v>4890</v>
      </c>
      <c r="CB39" s="97">
        <v>4212</v>
      </c>
      <c r="CC39" s="97">
        <v>3589</v>
      </c>
      <c r="CD39" s="97">
        <v>3040</v>
      </c>
      <c r="CE39" s="97">
        <v>2491</v>
      </c>
      <c r="CF39" s="97">
        <v>1980</v>
      </c>
      <c r="CG39" s="97">
        <v>1497</v>
      </c>
      <c r="CH39" s="97">
        <v>1060</v>
      </c>
      <c r="CI39" s="97">
        <v>706</v>
      </c>
      <c r="CJ39" s="97">
        <v>446</v>
      </c>
      <c r="CK39" s="97">
        <v>399</v>
      </c>
      <c r="CM39">
        <f t="shared" si="27"/>
        <v>19987</v>
      </c>
      <c r="CN39">
        <f t="shared" si="28"/>
        <v>20308</v>
      </c>
      <c r="CO39">
        <f t="shared" si="29"/>
        <v>70407</v>
      </c>
      <c r="CP39">
        <f t="shared" si="30"/>
        <v>71542</v>
      </c>
      <c r="CQ39" s="3"/>
      <c r="CR39" s="3">
        <f t="shared" si="31"/>
        <v>0</v>
      </c>
      <c r="CS39" s="3">
        <f t="shared" si="32"/>
        <v>0</v>
      </c>
      <c r="CT39" s="3">
        <f t="shared" si="33"/>
        <v>0</v>
      </c>
      <c r="CU39" s="3">
        <f t="shared" si="34"/>
        <v>0</v>
      </c>
      <c r="CV39" s="92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</row>
    <row r="40" spans="1:179" x14ac:dyDescent="0.25">
      <c r="A40" s="101">
        <f t="shared" si="35"/>
        <v>32</v>
      </c>
      <c r="B40" s="68" t="s">
        <v>51</v>
      </c>
      <c r="C40" s="63">
        <f t="shared" si="21"/>
        <v>2671</v>
      </c>
      <c r="D40" s="64">
        <f t="shared" si="22"/>
        <v>2714</v>
      </c>
      <c r="E40" s="69">
        <f t="shared" si="23"/>
        <v>5385</v>
      </c>
      <c r="F40" s="66"/>
      <c r="G40" s="70">
        <f t="shared" si="24"/>
        <v>9410</v>
      </c>
      <c r="H40" s="64">
        <f t="shared" si="25"/>
        <v>9561</v>
      </c>
      <c r="I40" s="69">
        <f t="shared" si="26"/>
        <v>18971</v>
      </c>
      <c r="J40" s="99"/>
      <c r="K40" s="94">
        <v>51</v>
      </c>
      <c r="L40" s="94">
        <v>209</v>
      </c>
      <c r="M40" s="94">
        <v>266</v>
      </c>
      <c r="N40" s="94">
        <v>251</v>
      </c>
      <c r="O40" s="94">
        <v>212</v>
      </c>
      <c r="P40" s="94">
        <v>200</v>
      </c>
      <c r="Q40" s="94">
        <v>199</v>
      </c>
      <c r="R40" s="94">
        <v>210</v>
      </c>
      <c r="S40" s="94">
        <v>178</v>
      </c>
      <c r="T40" s="94">
        <v>162</v>
      </c>
      <c r="U40" s="94">
        <v>161</v>
      </c>
      <c r="V40" s="94">
        <v>148</v>
      </c>
      <c r="W40" s="94">
        <v>122</v>
      </c>
      <c r="X40" s="94">
        <v>99</v>
      </c>
      <c r="Y40" s="94">
        <v>76</v>
      </c>
      <c r="Z40" s="94">
        <v>52</v>
      </c>
      <c r="AA40" s="94">
        <v>36</v>
      </c>
      <c r="AB40" s="94">
        <v>22</v>
      </c>
      <c r="AC40" s="94">
        <v>17</v>
      </c>
      <c r="AD40" s="95"/>
      <c r="AE40" s="96">
        <v>45</v>
      </c>
      <c r="AF40" s="96">
        <v>189</v>
      </c>
      <c r="AG40" s="96">
        <v>234</v>
      </c>
      <c r="AH40" s="96">
        <v>224</v>
      </c>
      <c r="AI40" s="96">
        <v>195</v>
      </c>
      <c r="AJ40" s="96">
        <v>190</v>
      </c>
      <c r="AK40" s="96">
        <v>203</v>
      </c>
      <c r="AL40" s="96">
        <v>220</v>
      </c>
      <c r="AM40" s="96">
        <v>201</v>
      </c>
      <c r="AN40" s="96">
        <v>194</v>
      </c>
      <c r="AO40" s="96">
        <v>190</v>
      </c>
      <c r="AP40" s="96">
        <v>168</v>
      </c>
      <c r="AQ40" s="96">
        <v>135</v>
      </c>
      <c r="AR40" s="96">
        <v>109</v>
      </c>
      <c r="AS40" s="96">
        <v>80</v>
      </c>
      <c r="AT40" s="96">
        <v>55</v>
      </c>
      <c r="AU40" s="96">
        <v>38</v>
      </c>
      <c r="AV40" s="96">
        <v>25</v>
      </c>
      <c r="AW40" s="96">
        <v>19</v>
      </c>
      <c r="AX40" s="95"/>
      <c r="AY40" s="94">
        <v>215</v>
      </c>
      <c r="AZ40" s="94">
        <v>850</v>
      </c>
      <c r="BA40" s="94">
        <v>1050</v>
      </c>
      <c r="BB40" s="94">
        <v>1012</v>
      </c>
      <c r="BC40" s="94">
        <v>958</v>
      </c>
      <c r="BD40" s="94">
        <v>850</v>
      </c>
      <c r="BE40" s="94">
        <v>772</v>
      </c>
      <c r="BF40" s="94">
        <v>708</v>
      </c>
      <c r="BG40" s="94">
        <v>597</v>
      </c>
      <c r="BH40" s="94">
        <v>501</v>
      </c>
      <c r="BI40" s="94">
        <v>433</v>
      </c>
      <c r="BJ40" s="94">
        <v>380</v>
      </c>
      <c r="BK40" s="94">
        <v>317</v>
      </c>
      <c r="BL40" s="94">
        <v>257</v>
      </c>
      <c r="BM40" s="94">
        <v>192</v>
      </c>
      <c r="BN40" s="94">
        <v>134</v>
      </c>
      <c r="BO40" s="94">
        <v>86</v>
      </c>
      <c r="BP40" s="94">
        <v>52</v>
      </c>
      <c r="BQ40" s="94">
        <v>46</v>
      </c>
      <c r="BR40" s="95"/>
      <c r="BS40" s="97">
        <v>205</v>
      </c>
      <c r="BT40" s="97">
        <v>807</v>
      </c>
      <c r="BU40" s="97">
        <v>1010</v>
      </c>
      <c r="BV40" s="97">
        <v>980</v>
      </c>
      <c r="BW40" s="97">
        <v>931</v>
      </c>
      <c r="BX40" s="97">
        <v>852</v>
      </c>
      <c r="BY40" s="97">
        <v>789</v>
      </c>
      <c r="BZ40" s="97">
        <v>743</v>
      </c>
      <c r="CA40" s="97">
        <v>653</v>
      </c>
      <c r="CB40" s="97">
        <v>562</v>
      </c>
      <c r="CC40" s="97">
        <v>479</v>
      </c>
      <c r="CD40" s="97">
        <v>406</v>
      </c>
      <c r="CE40" s="97">
        <v>333</v>
      </c>
      <c r="CF40" s="97">
        <v>264</v>
      </c>
      <c r="CG40" s="97">
        <v>200</v>
      </c>
      <c r="CH40" s="97">
        <v>141</v>
      </c>
      <c r="CI40" s="97">
        <v>94</v>
      </c>
      <c r="CJ40" s="97">
        <v>59</v>
      </c>
      <c r="CK40" s="97">
        <v>53</v>
      </c>
      <c r="CM40">
        <f t="shared" si="27"/>
        <v>2671</v>
      </c>
      <c r="CN40">
        <f t="shared" si="28"/>
        <v>2714</v>
      </c>
      <c r="CO40">
        <f t="shared" si="29"/>
        <v>9410</v>
      </c>
      <c r="CP40">
        <f t="shared" si="30"/>
        <v>9561</v>
      </c>
      <c r="CQ40" s="3"/>
      <c r="CR40" s="3">
        <f t="shared" si="31"/>
        <v>0</v>
      </c>
      <c r="CS40" s="3">
        <f t="shared" si="32"/>
        <v>0</v>
      </c>
      <c r="CT40" s="3">
        <f t="shared" si="33"/>
        <v>0</v>
      </c>
      <c r="CU40" s="3">
        <f t="shared" si="34"/>
        <v>0</v>
      </c>
      <c r="CV40" s="92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</row>
    <row r="41" spans="1:179" x14ac:dyDescent="0.25">
      <c r="A41" s="101">
        <f t="shared" si="35"/>
        <v>33</v>
      </c>
      <c r="B41" s="68" t="s">
        <v>52</v>
      </c>
      <c r="C41" s="63">
        <f t="shared" si="21"/>
        <v>2920</v>
      </c>
      <c r="D41" s="64">
        <f t="shared" si="22"/>
        <v>2968</v>
      </c>
      <c r="E41" s="69">
        <f t="shared" si="23"/>
        <v>5888</v>
      </c>
      <c r="F41" s="66"/>
      <c r="G41" s="70">
        <f t="shared" si="24"/>
        <v>10290</v>
      </c>
      <c r="H41" s="64">
        <f t="shared" si="25"/>
        <v>10458</v>
      </c>
      <c r="I41" s="69">
        <f t="shared" si="26"/>
        <v>20748</v>
      </c>
      <c r="J41" s="99"/>
      <c r="K41" s="94">
        <v>55</v>
      </c>
      <c r="L41" s="94">
        <v>229</v>
      </c>
      <c r="M41" s="94">
        <v>291</v>
      </c>
      <c r="N41" s="94">
        <v>275</v>
      </c>
      <c r="O41" s="94">
        <v>232</v>
      </c>
      <c r="P41" s="94">
        <v>219</v>
      </c>
      <c r="Q41" s="94">
        <v>217</v>
      </c>
      <c r="R41" s="94">
        <v>229</v>
      </c>
      <c r="S41" s="94">
        <v>195</v>
      </c>
      <c r="T41" s="94">
        <v>177</v>
      </c>
      <c r="U41" s="94">
        <v>176</v>
      </c>
      <c r="V41" s="94">
        <v>162</v>
      </c>
      <c r="W41" s="94">
        <v>133</v>
      </c>
      <c r="X41" s="94">
        <v>108</v>
      </c>
      <c r="Y41" s="94">
        <v>83</v>
      </c>
      <c r="Z41" s="94">
        <v>57</v>
      </c>
      <c r="AA41" s="94">
        <v>40</v>
      </c>
      <c r="AB41" s="94">
        <v>24</v>
      </c>
      <c r="AC41" s="94">
        <v>18</v>
      </c>
      <c r="AD41" s="95"/>
      <c r="AE41" s="96">
        <v>50</v>
      </c>
      <c r="AF41" s="96">
        <v>207</v>
      </c>
      <c r="AG41" s="96">
        <v>256</v>
      </c>
      <c r="AH41" s="96">
        <v>245</v>
      </c>
      <c r="AI41" s="96">
        <v>213</v>
      </c>
      <c r="AJ41" s="96">
        <v>208</v>
      </c>
      <c r="AK41" s="96">
        <v>223</v>
      </c>
      <c r="AL41" s="96">
        <v>237</v>
      </c>
      <c r="AM41" s="96">
        <v>220</v>
      </c>
      <c r="AN41" s="96">
        <v>212</v>
      </c>
      <c r="AO41" s="96">
        <v>208</v>
      </c>
      <c r="AP41" s="96">
        <v>184</v>
      </c>
      <c r="AQ41" s="96">
        <v>147</v>
      </c>
      <c r="AR41" s="96">
        <v>120</v>
      </c>
      <c r="AS41" s="96">
        <v>88</v>
      </c>
      <c r="AT41" s="96">
        <v>60</v>
      </c>
      <c r="AU41" s="96">
        <v>42</v>
      </c>
      <c r="AV41" s="96">
        <v>27</v>
      </c>
      <c r="AW41" s="96">
        <v>21</v>
      </c>
      <c r="AX41" s="95"/>
      <c r="AY41" s="94">
        <v>235</v>
      </c>
      <c r="AZ41" s="94">
        <v>930</v>
      </c>
      <c r="BA41" s="94">
        <v>1148</v>
      </c>
      <c r="BB41" s="94">
        <v>1107</v>
      </c>
      <c r="BC41" s="94">
        <v>1047</v>
      </c>
      <c r="BD41" s="94">
        <v>930</v>
      </c>
      <c r="BE41" s="94">
        <v>845</v>
      </c>
      <c r="BF41" s="94">
        <v>769</v>
      </c>
      <c r="BG41" s="94">
        <v>653</v>
      </c>
      <c r="BH41" s="94">
        <v>548</v>
      </c>
      <c r="BI41" s="94">
        <v>474</v>
      </c>
      <c r="BJ41" s="94">
        <v>416</v>
      </c>
      <c r="BK41" s="94">
        <v>347</v>
      </c>
      <c r="BL41" s="94">
        <v>281</v>
      </c>
      <c r="BM41" s="94">
        <v>210</v>
      </c>
      <c r="BN41" s="94">
        <v>147</v>
      </c>
      <c r="BO41" s="94">
        <v>95</v>
      </c>
      <c r="BP41" s="94">
        <v>57</v>
      </c>
      <c r="BQ41" s="94">
        <v>51</v>
      </c>
      <c r="BR41" s="95"/>
      <c r="BS41" s="97">
        <v>224</v>
      </c>
      <c r="BT41" s="97">
        <v>883</v>
      </c>
      <c r="BU41" s="97">
        <v>1105</v>
      </c>
      <c r="BV41" s="97">
        <v>1072</v>
      </c>
      <c r="BW41" s="97">
        <v>1019</v>
      </c>
      <c r="BX41" s="97">
        <v>932</v>
      </c>
      <c r="BY41" s="97">
        <v>863</v>
      </c>
      <c r="BZ41" s="97">
        <v>812</v>
      </c>
      <c r="CA41" s="97">
        <v>714</v>
      </c>
      <c r="CB41" s="97">
        <v>615</v>
      </c>
      <c r="CC41" s="97">
        <v>524</v>
      </c>
      <c r="CD41" s="97">
        <v>444</v>
      </c>
      <c r="CE41" s="97">
        <v>364</v>
      </c>
      <c r="CF41" s="97">
        <v>289</v>
      </c>
      <c r="CG41" s="97">
        <v>218</v>
      </c>
      <c r="CH41" s="97">
        <v>154</v>
      </c>
      <c r="CI41" s="97">
        <v>103</v>
      </c>
      <c r="CJ41" s="97">
        <v>65</v>
      </c>
      <c r="CK41" s="97">
        <v>58</v>
      </c>
      <c r="CM41">
        <f t="shared" si="27"/>
        <v>2920</v>
      </c>
      <c r="CN41">
        <f t="shared" si="28"/>
        <v>2968</v>
      </c>
      <c r="CO41">
        <f t="shared" si="29"/>
        <v>10290</v>
      </c>
      <c r="CP41">
        <f t="shared" si="30"/>
        <v>10458</v>
      </c>
      <c r="CQ41" s="3"/>
      <c r="CR41" s="3">
        <f t="shared" si="31"/>
        <v>0</v>
      </c>
      <c r="CS41" s="3">
        <f t="shared" si="32"/>
        <v>0</v>
      </c>
      <c r="CT41" s="3">
        <f t="shared" si="33"/>
        <v>0</v>
      </c>
      <c r="CU41" s="3">
        <f t="shared" si="34"/>
        <v>0</v>
      </c>
      <c r="CV41" s="92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</row>
    <row r="42" spans="1:179" x14ac:dyDescent="0.25">
      <c r="A42" s="101">
        <f t="shared" si="35"/>
        <v>34</v>
      </c>
      <c r="B42" s="68" t="s">
        <v>302</v>
      </c>
      <c r="C42" s="63">
        <f t="shared" si="21"/>
        <v>1876</v>
      </c>
      <c r="D42" s="64">
        <f t="shared" si="22"/>
        <v>1905</v>
      </c>
      <c r="E42" s="69">
        <f t="shared" si="23"/>
        <v>3781</v>
      </c>
      <c r="F42" s="66"/>
      <c r="G42" s="70">
        <f t="shared" si="24"/>
        <v>6606</v>
      </c>
      <c r="H42" s="64">
        <f t="shared" si="25"/>
        <v>6714</v>
      </c>
      <c r="I42" s="69">
        <f t="shared" si="26"/>
        <v>13320</v>
      </c>
      <c r="J42" s="99"/>
      <c r="K42" s="94">
        <v>35</v>
      </c>
      <c r="L42" s="94">
        <v>147</v>
      </c>
      <c r="M42" s="94">
        <v>187</v>
      </c>
      <c r="N42" s="94">
        <v>176</v>
      </c>
      <c r="O42" s="94">
        <v>149</v>
      </c>
      <c r="P42" s="94">
        <v>140</v>
      </c>
      <c r="Q42" s="94">
        <v>140</v>
      </c>
      <c r="R42" s="94">
        <v>151</v>
      </c>
      <c r="S42" s="94">
        <v>125</v>
      </c>
      <c r="T42" s="94">
        <v>114</v>
      </c>
      <c r="U42" s="94">
        <v>113</v>
      </c>
      <c r="V42" s="94">
        <v>104</v>
      </c>
      <c r="W42" s="94">
        <v>85</v>
      </c>
      <c r="X42" s="94">
        <v>70</v>
      </c>
      <c r="Y42" s="94">
        <v>53</v>
      </c>
      <c r="Z42" s="94">
        <v>36</v>
      </c>
      <c r="AA42" s="94">
        <v>25</v>
      </c>
      <c r="AB42" s="94">
        <v>15</v>
      </c>
      <c r="AC42" s="94">
        <v>11</v>
      </c>
      <c r="AD42" s="95"/>
      <c r="AE42" s="96">
        <v>32</v>
      </c>
      <c r="AF42" s="96">
        <v>132</v>
      </c>
      <c r="AG42" s="96">
        <v>164</v>
      </c>
      <c r="AH42" s="96">
        <v>157</v>
      </c>
      <c r="AI42" s="96">
        <v>137</v>
      </c>
      <c r="AJ42" s="96">
        <v>133</v>
      </c>
      <c r="AK42" s="96">
        <v>143</v>
      </c>
      <c r="AL42" s="96">
        <v>157</v>
      </c>
      <c r="AM42" s="96">
        <v>141</v>
      </c>
      <c r="AN42" s="96">
        <v>136</v>
      </c>
      <c r="AO42" s="96">
        <v>133</v>
      </c>
      <c r="AP42" s="96">
        <v>118</v>
      </c>
      <c r="AQ42" s="96">
        <v>94</v>
      </c>
      <c r="AR42" s="96">
        <v>77</v>
      </c>
      <c r="AS42" s="96">
        <v>56</v>
      </c>
      <c r="AT42" s="96">
        <v>38</v>
      </c>
      <c r="AU42" s="96">
        <v>27</v>
      </c>
      <c r="AV42" s="96">
        <v>17</v>
      </c>
      <c r="AW42" s="96">
        <v>13</v>
      </c>
      <c r="AX42" s="95"/>
      <c r="AY42" s="94">
        <v>151</v>
      </c>
      <c r="AZ42" s="94">
        <v>597</v>
      </c>
      <c r="BA42" s="94">
        <v>737</v>
      </c>
      <c r="BB42" s="94">
        <v>710</v>
      </c>
      <c r="BC42" s="94">
        <v>672</v>
      </c>
      <c r="BD42" s="94">
        <v>597</v>
      </c>
      <c r="BE42" s="94">
        <v>542</v>
      </c>
      <c r="BF42" s="94">
        <v>496</v>
      </c>
      <c r="BG42" s="94">
        <v>419</v>
      </c>
      <c r="BH42" s="94">
        <v>352</v>
      </c>
      <c r="BI42" s="94">
        <v>304</v>
      </c>
      <c r="BJ42" s="94">
        <v>267</v>
      </c>
      <c r="BK42" s="94">
        <v>223</v>
      </c>
      <c r="BL42" s="94">
        <v>180</v>
      </c>
      <c r="BM42" s="94">
        <v>135</v>
      </c>
      <c r="BN42" s="94">
        <v>94</v>
      </c>
      <c r="BO42" s="94">
        <v>61</v>
      </c>
      <c r="BP42" s="94">
        <v>37</v>
      </c>
      <c r="BQ42" s="94">
        <v>32</v>
      </c>
      <c r="BR42" s="95"/>
      <c r="BS42" s="97">
        <v>143</v>
      </c>
      <c r="BT42" s="97">
        <v>567</v>
      </c>
      <c r="BU42" s="97">
        <v>709</v>
      </c>
      <c r="BV42" s="97">
        <v>688</v>
      </c>
      <c r="BW42" s="97">
        <v>654</v>
      </c>
      <c r="BX42" s="97">
        <v>598</v>
      </c>
      <c r="BY42" s="97">
        <v>554</v>
      </c>
      <c r="BZ42" s="97">
        <v>525</v>
      </c>
      <c r="CA42" s="97">
        <v>459</v>
      </c>
      <c r="CB42" s="97">
        <v>395</v>
      </c>
      <c r="CC42" s="97">
        <v>336</v>
      </c>
      <c r="CD42" s="97">
        <v>285</v>
      </c>
      <c r="CE42" s="97">
        <v>233</v>
      </c>
      <c r="CF42" s="97">
        <v>185</v>
      </c>
      <c r="CG42" s="97">
        <v>140</v>
      </c>
      <c r="CH42" s="97">
        <v>99</v>
      </c>
      <c r="CI42" s="97">
        <v>66</v>
      </c>
      <c r="CJ42" s="97">
        <v>41</v>
      </c>
      <c r="CK42" s="97">
        <v>37</v>
      </c>
      <c r="CM42">
        <f t="shared" si="27"/>
        <v>1876</v>
      </c>
      <c r="CN42">
        <f t="shared" si="28"/>
        <v>1905</v>
      </c>
      <c r="CO42">
        <f t="shared" si="29"/>
        <v>6606</v>
      </c>
      <c r="CP42">
        <f t="shared" si="30"/>
        <v>6714</v>
      </c>
      <c r="CQ42" s="3"/>
      <c r="CR42" s="3">
        <f t="shared" si="31"/>
        <v>0</v>
      </c>
      <c r="CS42" s="3">
        <f t="shared" si="32"/>
        <v>0</v>
      </c>
      <c r="CT42" s="3">
        <f t="shared" si="33"/>
        <v>0</v>
      </c>
      <c r="CU42" s="3">
        <f t="shared" si="34"/>
        <v>0</v>
      </c>
      <c r="CV42" s="92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</row>
    <row r="43" spans="1:179" x14ac:dyDescent="0.25">
      <c r="A43" s="101">
        <f t="shared" si="35"/>
        <v>35</v>
      </c>
      <c r="B43" s="68" t="s">
        <v>53</v>
      </c>
      <c r="C43" s="63">
        <f t="shared" si="21"/>
        <v>1470</v>
      </c>
      <c r="D43" s="64">
        <f t="shared" si="22"/>
        <v>1494</v>
      </c>
      <c r="E43" s="69">
        <f t="shared" si="23"/>
        <v>2964</v>
      </c>
      <c r="F43" s="66"/>
      <c r="G43" s="70">
        <f t="shared" si="24"/>
        <v>5182</v>
      </c>
      <c r="H43" s="64">
        <f t="shared" si="25"/>
        <v>5265</v>
      </c>
      <c r="I43" s="69">
        <f t="shared" si="26"/>
        <v>10447</v>
      </c>
      <c r="J43" s="99"/>
      <c r="K43" s="94">
        <v>28</v>
      </c>
      <c r="L43" s="94">
        <v>115</v>
      </c>
      <c r="M43" s="94">
        <v>146</v>
      </c>
      <c r="N43" s="94">
        <v>138</v>
      </c>
      <c r="O43" s="94">
        <v>116</v>
      </c>
      <c r="P43" s="94">
        <v>110</v>
      </c>
      <c r="Q43" s="94">
        <v>109</v>
      </c>
      <c r="R43" s="94">
        <v>121</v>
      </c>
      <c r="S43" s="94">
        <v>98</v>
      </c>
      <c r="T43" s="94">
        <v>89</v>
      </c>
      <c r="U43" s="94">
        <v>88</v>
      </c>
      <c r="V43" s="94">
        <v>81</v>
      </c>
      <c r="W43" s="94">
        <v>67</v>
      </c>
      <c r="X43" s="94">
        <v>54</v>
      </c>
      <c r="Y43" s="94">
        <v>41</v>
      </c>
      <c r="Z43" s="94">
        <v>28</v>
      </c>
      <c r="AA43" s="94">
        <v>20</v>
      </c>
      <c r="AB43" s="94">
        <v>12</v>
      </c>
      <c r="AC43" s="94">
        <v>9</v>
      </c>
      <c r="AD43" s="95"/>
      <c r="AE43" s="96">
        <v>25</v>
      </c>
      <c r="AF43" s="96">
        <v>104</v>
      </c>
      <c r="AG43" s="96">
        <v>128</v>
      </c>
      <c r="AH43" s="96">
        <v>123</v>
      </c>
      <c r="AI43" s="96">
        <v>107</v>
      </c>
      <c r="AJ43" s="96">
        <v>104</v>
      </c>
      <c r="AK43" s="96">
        <v>112</v>
      </c>
      <c r="AL43" s="96">
        <v>126</v>
      </c>
      <c r="AM43" s="96">
        <v>110</v>
      </c>
      <c r="AN43" s="96">
        <v>106</v>
      </c>
      <c r="AO43" s="96">
        <v>104</v>
      </c>
      <c r="AP43" s="96">
        <v>93</v>
      </c>
      <c r="AQ43" s="96">
        <v>74</v>
      </c>
      <c r="AR43" s="96">
        <v>60</v>
      </c>
      <c r="AS43" s="96">
        <v>44</v>
      </c>
      <c r="AT43" s="96">
        <v>30</v>
      </c>
      <c r="AU43" s="96">
        <v>21</v>
      </c>
      <c r="AV43" s="96">
        <v>13</v>
      </c>
      <c r="AW43" s="96">
        <v>10</v>
      </c>
      <c r="AX43" s="95"/>
      <c r="AY43" s="94">
        <v>118</v>
      </c>
      <c r="AZ43" s="94">
        <v>468</v>
      </c>
      <c r="BA43" s="94">
        <v>578</v>
      </c>
      <c r="BB43" s="94">
        <v>557</v>
      </c>
      <c r="BC43" s="94">
        <v>527</v>
      </c>
      <c r="BD43" s="94">
        <v>468</v>
      </c>
      <c r="BE43" s="94">
        <v>425</v>
      </c>
      <c r="BF43" s="94">
        <v>393</v>
      </c>
      <c r="BG43" s="94">
        <v>329</v>
      </c>
      <c r="BH43" s="94">
        <v>276</v>
      </c>
      <c r="BI43" s="94">
        <v>238</v>
      </c>
      <c r="BJ43" s="94">
        <v>209</v>
      </c>
      <c r="BK43" s="94">
        <v>174</v>
      </c>
      <c r="BL43" s="94">
        <v>141</v>
      </c>
      <c r="BM43" s="94">
        <v>106</v>
      </c>
      <c r="BN43" s="94">
        <v>74</v>
      </c>
      <c r="BO43" s="94">
        <v>47</v>
      </c>
      <c r="BP43" s="94">
        <v>29</v>
      </c>
      <c r="BQ43" s="94">
        <v>25</v>
      </c>
      <c r="BR43" s="95"/>
      <c r="BS43" s="97">
        <v>112</v>
      </c>
      <c r="BT43" s="97">
        <v>444</v>
      </c>
      <c r="BU43" s="97">
        <v>556</v>
      </c>
      <c r="BV43" s="97">
        <v>539</v>
      </c>
      <c r="BW43" s="97">
        <v>513</v>
      </c>
      <c r="BX43" s="97">
        <v>469</v>
      </c>
      <c r="BY43" s="97">
        <v>434</v>
      </c>
      <c r="BZ43" s="97">
        <v>414</v>
      </c>
      <c r="CA43" s="97">
        <v>359</v>
      </c>
      <c r="CB43" s="97">
        <v>309</v>
      </c>
      <c r="CC43" s="97">
        <v>264</v>
      </c>
      <c r="CD43" s="97">
        <v>223</v>
      </c>
      <c r="CE43" s="97">
        <v>183</v>
      </c>
      <c r="CF43" s="97">
        <v>145</v>
      </c>
      <c r="CG43" s="97">
        <v>110</v>
      </c>
      <c r="CH43" s="97">
        <v>78</v>
      </c>
      <c r="CI43" s="97">
        <v>52</v>
      </c>
      <c r="CJ43" s="97">
        <v>32</v>
      </c>
      <c r="CK43" s="97">
        <v>29</v>
      </c>
      <c r="CM43">
        <f t="shared" si="27"/>
        <v>1470</v>
      </c>
      <c r="CN43">
        <f t="shared" si="28"/>
        <v>1494</v>
      </c>
      <c r="CO43">
        <f t="shared" si="29"/>
        <v>5182</v>
      </c>
      <c r="CP43">
        <f t="shared" si="30"/>
        <v>5265</v>
      </c>
      <c r="CQ43" s="3"/>
      <c r="CR43" s="3">
        <f t="shared" si="31"/>
        <v>0</v>
      </c>
      <c r="CS43" s="3">
        <f t="shared" si="32"/>
        <v>0</v>
      </c>
      <c r="CT43" s="3">
        <f t="shared" si="33"/>
        <v>0</v>
      </c>
      <c r="CU43" s="3">
        <f t="shared" si="34"/>
        <v>0</v>
      </c>
      <c r="CV43" s="92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</row>
    <row r="44" spans="1:179" x14ac:dyDescent="0.25">
      <c r="A44" s="101">
        <f t="shared" si="35"/>
        <v>36</v>
      </c>
      <c r="B44" s="68" t="s">
        <v>303</v>
      </c>
      <c r="C44" s="63">
        <f t="shared" si="21"/>
        <v>1298</v>
      </c>
      <c r="D44" s="64">
        <f t="shared" si="22"/>
        <v>1319</v>
      </c>
      <c r="E44" s="69">
        <f t="shared" si="23"/>
        <v>2617</v>
      </c>
      <c r="F44" s="66"/>
      <c r="G44" s="70">
        <f t="shared" si="24"/>
        <v>4572</v>
      </c>
      <c r="H44" s="64">
        <f t="shared" si="25"/>
        <v>4645</v>
      </c>
      <c r="I44" s="69">
        <f t="shared" si="26"/>
        <v>9217</v>
      </c>
      <c r="J44" s="99"/>
      <c r="K44" s="94">
        <v>24</v>
      </c>
      <c r="L44" s="94">
        <v>102</v>
      </c>
      <c r="M44" s="94">
        <v>129</v>
      </c>
      <c r="N44" s="94">
        <v>122</v>
      </c>
      <c r="O44" s="94">
        <v>103</v>
      </c>
      <c r="P44" s="94">
        <v>97</v>
      </c>
      <c r="Q44" s="94">
        <v>96</v>
      </c>
      <c r="R44" s="94">
        <v>107</v>
      </c>
      <c r="S44" s="94">
        <v>86</v>
      </c>
      <c r="T44" s="94">
        <v>79</v>
      </c>
      <c r="U44" s="94">
        <v>78</v>
      </c>
      <c r="V44" s="94">
        <v>72</v>
      </c>
      <c r="W44" s="94">
        <v>59</v>
      </c>
      <c r="X44" s="94">
        <v>48</v>
      </c>
      <c r="Y44" s="94">
        <v>36</v>
      </c>
      <c r="Z44" s="94">
        <v>25</v>
      </c>
      <c r="AA44" s="94">
        <v>17</v>
      </c>
      <c r="AB44" s="94">
        <v>10</v>
      </c>
      <c r="AC44" s="94">
        <v>8</v>
      </c>
      <c r="AD44" s="95"/>
      <c r="AE44" s="96">
        <v>22</v>
      </c>
      <c r="AF44" s="96">
        <v>92</v>
      </c>
      <c r="AG44" s="96">
        <v>113</v>
      </c>
      <c r="AH44" s="96">
        <v>109</v>
      </c>
      <c r="AI44" s="96">
        <v>95</v>
      </c>
      <c r="AJ44" s="96">
        <v>92</v>
      </c>
      <c r="AK44" s="96">
        <v>99</v>
      </c>
      <c r="AL44" s="96">
        <v>110</v>
      </c>
      <c r="AM44" s="96">
        <v>97</v>
      </c>
      <c r="AN44" s="96">
        <v>94</v>
      </c>
      <c r="AO44" s="96">
        <v>92</v>
      </c>
      <c r="AP44" s="96">
        <v>82</v>
      </c>
      <c r="AQ44" s="96">
        <v>65</v>
      </c>
      <c r="AR44" s="96">
        <v>53</v>
      </c>
      <c r="AS44" s="96">
        <v>39</v>
      </c>
      <c r="AT44" s="96">
        <v>26</v>
      </c>
      <c r="AU44" s="96">
        <v>18</v>
      </c>
      <c r="AV44" s="96">
        <v>12</v>
      </c>
      <c r="AW44" s="96">
        <v>9</v>
      </c>
      <c r="AX44" s="95"/>
      <c r="AY44" s="94">
        <v>104</v>
      </c>
      <c r="AZ44" s="94">
        <v>413</v>
      </c>
      <c r="BA44" s="94">
        <v>510</v>
      </c>
      <c r="BB44" s="94">
        <v>491</v>
      </c>
      <c r="BC44" s="94">
        <v>465</v>
      </c>
      <c r="BD44" s="94">
        <v>413</v>
      </c>
      <c r="BE44" s="94">
        <v>375</v>
      </c>
      <c r="BF44" s="94">
        <v>349</v>
      </c>
      <c r="BG44" s="94">
        <v>290</v>
      </c>
      <c r="BH44" s="94">
        <v>243</v>
      </c>
      <c r="BI44" s="94">
        <v>210</v>
      </c>
      <c r="BJ44" s="94">
        <v>184</v>
      </c>
      <c r="BK44" s="94">
        <v>154</v>
      </c>
      <c r="BL44" s="94">
        <v>124</v>
      </c>
      <c r="BM44" s="94">
        <v>93</v>
      </c>
      <c r="BN44" s="94">
        <v>65</v>
      </c>
      <c r="BO44" s="94">
        <v>42</v>
      </c>
      <c r="BP44" s="94">
        <v>25</v>
      </c>
      <c r="BQ44" s="94">
        <v>22</v>
      </c>
      <c r="BR44" s="95"/>
      <c r="BS44" s="97">
        <v>99</v>
      </c>
      <c r="BT44" s="97">
        <v>392</v>
      </c>
      <c r="BU44" s="97">
        <v>490</v>
      </c>
      <c r="BV44" s="97">
        <v>476</v>
      </c>
      <c r="BW44" s="97">
        <v>452</v>
      </c>
      <c r="BX44" s="97">
        <v>414</v>
      </c>
      <c r="BY44" s="97">
        <v>383</v>
      </c>
      <c r="BZ44" s="97">
        <v>367</v>
      </c>
      <c r="CA44" s="97">
        <v>317</v>
      </c>
      <c r="CB44" s="97">
        <v>273</v>
      </c>
      <c r="CC44" s="97">
        <v>233</v>
      </c>
      <c r="CD44" s="97">
        <v>197</v>
      </c>
      <c r="CE44" s="97">
        <v>161</v>
      </c>
      <c r="CF44" s="97">
        <v>128</v>
      </c>
      <c r="CG44" s="97">
        <v>97</v>
      </c>
      <c r="CH44" s="97">
        <v>68</v>
      </c>
      <c r="CI44" s="97">
        <v>45</v>
      </c>
      <c r="CJ44" s="97">
        <v>28</v>
      </c>
      <c r="CK44" s="97">
        <v>25</v>
      </c>
      <c r="CM44">
        <f t="shared" si="27"/>
        <v>1298</v>
      </c>
      <c r="CN44">
        <f t="shared" si="28"/>
        <v>1319</v>
      </c>
      <c r="CO44">
        <f t="shared" si="29"/>
        <v>4572</v>
      </c>
      <c r="CP44">
        <f t="shared" si="30"/>
        <v>4645</v>
      </c>
      <c r="CQ44" s="3"/>
      <c r="CR44" s="3">
        <f t="shared" si="31"/>
        <v>0</v>
      </c>
      <c r="CS44" s="3">
        <f t="shared" si="32"/>
        <v>0</v>
      </c>
      <c r="CT44" s="3">
        <f t="shared" si="33"/>
        <v>0</v>
      </c>
      <c r="CU44" s="3">
        <f t="shared" si="34"/>
        <v>0</v>
      </c>
      <c r="CV44" s="92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</row>
    <row r="45" spans="1:179" x14ac:dyDescent="0.25">
      <c r="A45" s="101">
        <f t="shared" si="35"/>
        <v>37</v>
      </c>
      <c r="B45" s="68" t="s">
        <v>54</v>
      </c>
      <c r="C45" s="63">
        <f t="shared" si="21"/>
        <v>3719</v>
      </c>
      <c r="D45" s="64">
        <f t="shared" si="22"/>
        <v>3779</v>
      </c>
      <c r="E45" s="69">
        <f t="shared" si="23"/>
        <v>7498</v>
      </c>
      <c r="F45" s="66"/>
      <c r="G45" s="70">
        <f t="shared" si="24"/>
        <v>13099</v>
      </c>
      <c r="H45" s="64">
        <f t="shared" si="25"/>
        <v>13311</v>
      </c>
      <c r="I45" s="69">
        <f t="shared" si="26"/>
        <v>26410</v>
      </c>
      <c r="J45" s="99"/>
      <c r="K45" s="94">
        <v>71</v>
      </c>
      <c r="L45" s="94">
        <v>292</v>
      </c>
      <c r="M45" s="94">
        <v>370</v>
      </c>
      <c r="N45" s="94">
        <v>350</v>
      </c>
      <c r="O45" s="94">
        <v>295</v>
      </c>
      <c r="P45" s="94">
        <v>279</v>
      </c>
      <c r="Q45" s="94">
        <v>277</v>
      </c>
      <c r="R45" s="94">
        <v>291</v>
      </c>
      <c r="S45" s="94">
        <v>248</v>
      </c>
      <c r="T45" s="94">
        <v>226</v>
      </c>
      <c r="U45" s="94">
        <v>224</v>
      </c>
      <c r="V45" s="94">
        <v>206</v>
      </c>
      <c r="W45" s="94">
        <v>169</v>
      </c>
      <c r="X45" s="94">
        <v>138</v>
      </c>
      <c r="Y45" s="94">
        <v>105</v>
      </c>
      <c r="Z45" s="94">
        <v>73</v>
      </c>
      <c r="AA45" s="94">
        <v>51</v>
      </c>
      <c r="AB45" s="94">
        <v>31</v>
      </c>
      <c r="AC45" s="94">
        <v>23</v>
      </c>
      <c r="AD45" s="95"/>
      <c r="AE45" s="96">
        <v>63</v>
      </c>
      <c r="AF45" s="96">
        <v>263</v>
      </c>
      <c r="AG45" s="96">
        <v>325</v>
      </c>
      <c r="AH45" s="96">
        <v>312</v>
      </c>
      <c r="AI45" s="96">
        <v>272</v>
      </c>
      <c r="AJ45" s="96">
        <v>265</v>
      </c>
      <c r="AK45" s="96">
        <v>283</v>
      </c>
      <c r="AL45" s="96">
        <v>303</v>
      </c>
      <c r="AM45" s="96">
        <v>280</v>
      </c>
      <c r="AN45" s="96">
        <v>270</v>
      </c>
      <c r="AO45" s="96">
        <v>265</v>
      </c>
      <c r="AP45" s="96">
        <v>235</v>
      </c>
      <c r="AQ45" s="96">
        <v>188</v>
      </c>
      <c r="AR45" s="96">
        <v>152</v>
      </c>
      <c r="AS45" s="96">
        <v>112</v>
      </c>
      <c r="AT45" s="96">
        <v>77</v>
      </c>
      <c r="AU45" s="96">
        <v>53</v>
      </c>
      <c r="AV45" s="96">
        <v>35</v>
      </c>
      <c r="AW45" s="96">
        <v>26</v>
      </c>
      <c r="AX45" s="95"/>
      <c r="AY45" s="94">
        <v>300</v>
      </c>
      <c r="AZ45" s="94">
        <v>1184</v>
      </c>
      <c r="BA45" s="94">
        <v>1461</v>
      </c>
      <c r="BB45" s="94">
        <v>1409</v>
      </c>
      <c r="BC45" s="94">
        <v>1333</v>
      </c>
      <c r="BD45" s="94">
        <v>1184</v>
      </c>
      <c r="BE45" s="94">
        <v>1075</v>
      </c>
      <c r="BF45" s="94">
        <v>979</v>
      </c>
      <c r="BG45" s="94">
        <v>831</v>
      </c>
      <c r="BH45" s="94">
        <v>698</v>
      </c>
      <c r="BI45" s="94">
        <v>603</v>
      </c>
      <c r="BJ45" s="94">
        <v>529</v>
      </c>
      <c r="BK45" s="94">
        <v>442</v>
      </c>
      <c r="BL45" s="94">
        <v>358</v>
      </c>
      <c r="BM45" s="94">
        <v>268</v>
      </c>
      <c r="BN45" s="94">
        <v>187</v>
      </c>
      <c r="BO45" s="94">
        <v>121</v>
      </c>
      <c r="BP45" s="94">
        <v>73</v>
      </c>
      <c r="BQ45" s="94">
        <v>64</v>
      </c>
      <c r="BR45" s="95"/>
      <c r="BS45" s="97">
        <v>285</v>
      </c>
      <c r="BT45" s="97">
        <v>1124</v>
      </c>
      <c r="BU45" s="97">
        <v>1406</v>
      </c>
      <c r="BV45" s="97">
        <v>1365</v>
      </c>
      <c r="BW45" s="97">
        <v>1297</v>
      </c>
      <c r="BX45" s="97">
        <v>1186</v>
      </c>
      <c r="BY45" s="97">
        <v>1098</v>
      </c>
      <c r="BZ45" s="97">
        <v>1031</v>
      </c>
      <c r="CA45" s="97">
        <v>910</v>
      </c>
      <c r="CB45" s="97">
        <v>783</v>
      </c>
      <c r="CC45" s="97">
        <v>667</v>
      </c>
      <c r="CD45" s="97">
        <v>565</v>
      </c>
      <c r="CE45" s="97">
        <v>463</v>
      </c>
      <c r="CF45" s="97">
        <v>368</v>
      </c>
      <c r="CG45" s="97">
        <v>278</v>
      </c>
      <c r="CH45" s="97">
        <v>197</v>
      </c>
      <c r="CI45" s="97">
        <v>131</v>
      </c>
      <c r="CJ45" s="97">
        <v>83</v>
      </c>
      <c r="CK45" s="97">
        <v>74</v>
      </c>
      <c r="CM45">
        <f t="shared" si="27"/>
        <v>3719</v>
      </c>
      <c r="CN45">
        <f t="shared" si="28"/>
        <v>3779</v>
      </c>
      <c r="CO45">
        <f t="shared" si="29"/>
        <v>13099</v>
      </c>
      <c r="CP45">
        <f t="shared" si="30"/>
        <v>13311</v>
      </c>
      <c r="CQ45" s="3"/>
      <c r="CR45" s="3">
        <f t="shared" si="31"/>
        <v>0</v>
      </c>
      <c r="CS45" s="3">
        <f t="shared" si="32"/>
        <v>0</v>
      </c>
      <c r="CT45" s="3">
        <f t="shared" si="33"/>
        <v>0</v>
      </c>
      <c r="CU45" s="3">
        <f t="shared" si="34"/>
        <v>0</v>
      </c>
      <c r="CV45" s="92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</row>
    <row r="46" spans="1:179" x14ac:dyDescent="0.25">
      <c r="A46" s="101">
        <f t="shared" si="35"/>
        <v>38</v>
      </c>
      <c r="B46" s="68" t="s">
        <v>55</v>
      </c>
      <c r="C46" s="63">
        <f t="shared" si="21"/>
        <v>872</v>
      </c>
      <c r="D46" s="64">
        <f t="shared" si="22"/>
        <v>887</v>
      </c>
      <c r="E46" s="69">
        <f t="shared" si="23"/>
        <v>1759</v>
      </c>
      <c r="F46" s="66"/>
      <c r="G46" s="70">
        <f t="shared" si="24"/>
        <v>3072</v>
      </c>
      <c r="H46" s="64">
        <f t="shared" si="25"/>
        <v>3120</v>
      </c>
      <c r="I46" s="69">
        <f t="shared" si="26"/>
        <v>6192</v>
      </c>
      <c r="J46" s="99"/>
      <c r="K46" s="94">
        <v>16</v>
      </c>
      <c r="L46" s="94">
        <v>68</v>
      </c>
      <c r="M46" s="94">
        <v>86</v>
      </c>
      <c r="N46" s="94">
        <v>82</v>
      </c>
      <c r="O46" s="94">
        <v>69</v>
      </c>
      <c r="P46" s="94">
        <v>65</v>
      </c>
      <c r="Q46" s="94">
        <v>65</v>
      </c>
      <c r="R46" s="94">
        <v>75</v>
      </c>
      <c r="S46" s="94">
        <v>58</v>
      </c>
      <c r="T46" s="94">
        <v>53</v>
      </c>
      <c r="U46" s="94">
        <v>52</v>
      </c>
      <c r="V46" s="94">
        <v>48</v>
      </c>
      <c r="W46" s="94">
        <v>39</v>
      </c>
      <c r="X46" s="94">
        <v>32</v>
      </c>
      <c r="Y46" s="94">
        <v>24</v>
      </c>
      <c r="Z46" s="94">
        <v>17</v>
      </c>
      <c r="AA46" s="94">
        <v>11</v>
      </c>
      <c r="AB46" s="94">
        <v>7</v>
      </c>
      <c r="AC46" s="94">
        <v>5</v>
      </c>
      <c r="AD46" s="95"/>
      <c r="AE46" s="96">
        <v>14</v>
      </c>
      <c r="AF46" s="96">
        <v>61</v>
      </c>
      <c r="AG46" s="96">
        <v>76</v>
      </c>
      <c r="AH46" s="96">
        <v>73</v>
      </c>
      <c r="AI46" s="96">
        <v>63</v>
      </c>
      <c r="AJ46" s="96">
        <v>62</v>
      </c>
      <c r="AK46" s="96">
        <v>66</v>
      </c>
      <c r="AL46" s="96">
        <v>78</v>
      </c>
      <c r="AM46" s="96">
        <v>65</v>
      </c>
      <c r="AN46" s="96">
        <v>63</v>
      </c>
      <c r="AO46" s="96">
        <v>62</v>
      </c>
      <c r="AP46" s="96">
        <v>55</v>
      </c>
      <c r="AQ46" s="96">
        <v>44</v>
      </c>
      <c r="AR46" s="96">
        <v>35</v>
      </c>
      <c r="AS46" s="96">
        <v>26</v>
      </c>
      <c r="AT46" s="96">
        <v>18</v>
      </c>
      <c r="AU46" s="96">
        <v>12</v>
      </c>
      <c r="AV46" s="96">
        <v>8</v>
      </c>
      <c r="AW46" s="96">
        <v>6</v>
      </c>
      <c r="AX46" s="95"/>
      <c r="AY46" s="94">
        <v>70</v>
      </c>
      <c r="AZ46" s="94">
        <v>277</v>
      </c>
      <c r="BA46" s="94">
        <v>342</v>
      </c>
      <c r="BB46" s="94">
        <v>330</v>
      </c>
      <c r="BC46" s="94">
        <v>312</v>
      </c>
      <c r="BD46" s="94">
        <v>277</v>
      </c>
      <c r="BE46" s="94">
        <v>252</v>
      </c>
      <c r="BF46" s="94">
        <v>237</v>
      </c>
      <c r="BG46" s="94">
        <v>195</v>
      </c>
      <c r="BH46" s="94">
        <v>163</v>
      </c>
      <c r="BI46" s="94">
        <v>141</v>
      </c>
      <c r="BJ46" s="94">
        <v>124</v>
      </c>
      <c r="BK46" s="94">
        <v>103</v>
      </c>
      <c r="BL46" s="94">
        <v>83</v>
      </c>
      <c r="BM46" s="94">
        <v>62</v>
      </c>
      <c r="BN46" s="94">
        <v>44</v>
      </c>
      <c r="BO46" s="94">
        <v>28</v>
      </c>
      <c r="BP46" s="94">
        <v>17</v>
      </c>
      <c r="BQ46" s="94">
        <v>15</v>
      </c>
      <c r="BR46" s="95"/>
      <c r="BS46" s="97">
        <v>66</v>
      </c>
      <c r="BT46" s="97">
        <v>263</v>
      </c>
      <c r="BU46" s="97">
        <v>329</v>
      </c>
      <c r="BV46" s="97">
        <v>319</v>
      </c>
      <c r="BW46" s="97">
        <v>304</v>
      </c>
      <c r="BX46" s="97">
        <v>278</v>
      </c>
      <c r="BY46" s="97">
        <v>257</v>
      </c>
      <c r="BZ46" s="97">
        <v>249</v>
      </c>
      <c r="CA46" s="97">
        <v>213</v>
      </c>
      <c r="CB46" s="97">
        <v>183</v>
      </c>
      <c r="CC46" s="97">
        <v>156</v>
      </c>
      <c r="CD46" s="97">
        <v>132</v>
      </c>
      <c r="CE46" s="97">
        <v>108</v>
      </c>
      <c r="CF46" s="97">
        <v>86</v>
      </c>
      <c r="CG46" s="97">
        <v>65</v>
      </c>
      <c r="CH46" s="97">
        <v>46</v>
      </c>
      <c r="CI46" s="97">
        <v>30</v>
      </c>
      <c r="CJ46" s="97">
        <v>19</v>
      </c>
      <c r="CK46" s="97">
        <v>17</v>
      </c>
      <c r="CM46">
        <f t="shared" si="27"/>
        <v>872</v>
      </c>
      <c r="CN46">
        <f t="shared" si="28"/>
        <v>887</v>
      </c>
      <c r="CO46">
        <f t="shared" si="29"/>
        <v>3072</v>
      </c>
      <c r="CP46">
        <f t="shared" si="30"/>
        <v>3120</v>
      </c>
      <c r="CQ46" s="3"/>
      <c r="CR46" s="3">
        <f t="shared" si="31"/>
        <v>0</v>
      </c>
      <c r="CS46" s="3">
        <f t="shared" si="32"/>
        <v>0</v>
      </c>
      <c r="CT46" s="3">
        <f t="shared" si="33"/>
        <v>0</v>
      </c>
      <c r="CU46" s="3">
        <f t="shared" si="34"/>
        <v>0</v>
      </c>
      <c r="CV46" s="92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</row>
    <row r="47" spans="1:179" x14ac:dyDescent="0.25">
      <c r="A47" s="101">
        <f t="shared" si="35"/>
        <v>39</v>
      </c>
      <c r="B47" s="68" t="s">
        <v>56</v>
      </c>
      <c r="C47" s="63">
        <f t="shared" si="21"/>
        <v>9732</v>
      </c>
      <c r="D47" s="64">
        <f t="shared" si="22"/>
        <v>9887</v>
      </c>
      <c r="E47" s="69">
        <f t="shared" si="23"/>
        <v>19619</v>
      </c>
      <c r="F47" s="66"/>
      <c r="G47" s="70">
        <f t="shared" si="24"/>
        <v>34280</v>
      </c>
      <c r="H47" s="64">
        <f t="shared" si="25"/>
        <v>34833</v>
      </c>
      <c r="I47" s="69">
        <f t="shared" si="26"/>
        <v>69113</v>
      </c>
      <c r="J47" s="99"/>
      <c r="K47" s="94">
        <v>186</v>
      </c>
      <c r="L47" s="94">
        <v>764</v>
      </c>
      <c r="M47" s="94">
        <v>970</v>
      </c>
      <c r="N47" s="94">
        <v>917</v>
      </c>
      <c r="O47" s="94">
        <v>774</v>
      </c>
      <c r="P47" s="94">
        <v>731</v>
      </c>
      <c r="Q47" s="94">
        <v>726</v>
      </c>
      <c r="R47" s="94">
        <v>744</v>
      </c>
      <c r="S47" s="94">
        <v>650</v>
      </c>
      <c r="T47" s="94">
        <v>592</v>
      </c>
      <c r="U47" s="94">
        <v>587</v>
      </c>
      <c r="V47" s="94">
        <v>540</v>
      </c>
      <c r="W47" s="94">
        <v>444</v>
      </c>
      <c r="X47" s="94">
        <v>363</v>
      </c>
      <c r="Y47" s="94">
        <v>277</v>
      </c>
      <c r="Z47" s="94">
        <v>191</v>
      </c>
      <c r="AA47" s="94">
        <v>133</v>
      </c>
      <c r="AB47" s="94">
        <v>81</v>
      </c>
      <c r="AC47" s="94">
        <v>62</v>
      </c>
      <c r="AD47" s="95"/>
      <c r="AE47" s="96">
        <v>167</v>
      </c>
      <c r="AF47" s="96">
        <v>690</v>
      </c>
      <c r="AG47" s="96">
        <v>852</v>
      </c>
      <c r="AH47" s="96">
        <v>817</v>
      </c>
      <c r="AI47" s="96">
        <v>712</v>
      </c>
      <c r="AJ47" s="96">
        <v>694</v>
      </c>
      <c r="AK47" s="96">
        <v>742</v>
      </c>
      <c r="AL47" s="96">
        <v>773</v>
      </c>
      <c r="AM47" s="96">
        <v>734</v>
      </c>
      <c r="AN47" s="96">
        <v>707</v>
      </c>
      <c r="AO47" s="96">
        <v>694</v>
      </c>
      <c r="AP47" s="96">
        <v>615</v>
      </c>
      <c r="AQ47" s="96">
        <v>492</v>
      </c>
      <c r="AR47" s="96">
        <v>400</v>
      </c>
      <c r="AS47" s="96">
        <v>294</v>
      </c>
      <c r="AT47" s="96">
        <v>202</v>
      </c>
      <c r="AU47" s="96">
        <v>140</v>
      </c>
      <c r="AV47" s="96">
        <v>92</v>
      </c>
      <c r="AW47" s="96">
        <v>70</v>
      </c>
      <c r="AX47" s="95"/>
      <c r="AY47" s="94">
        <v>785</v>
      </c>
      <c r="AZ47" s="94">
        <v>3100</v>
      </c>
      <c r="BA47" s="94">
        <v>3825</v>
      </c>
      <c r="BB47" s="94">
        <v>3687</v>
      </c>
      <c r="BC47" s="94">
        <v>3490</v>
      </c>
      <c r="BD47" s="94">
        <v>3100</v>
      </c>
      <c r="BE47" s="94">
        <v>2815</v>
      </c>
      <c r="BF47" s="94">
        <v>2547</v>
      </c>
      <c r="BG47" s="94">
        <v>2176</v>
      </c>
      <c r="BH47" s="94">
        <v>1827</v>
      </c>
      <c r="BI47" s="94">
        <v>1579</v>
      </c>
      <c r="BJ47" s="94">
        <v>1386</v>
      </c>
      <c r="BK47" s="94">
        <v>1157</v>
      </c>
      <c r="BL47" s="94">
        <v>936</v>
      </c>
      <c r="BM47" s="94">
        <v>702</v>
      </c>
      <c r="BN47" s="94">
        <v>491</v>
      </c>
      <c r="BO47" s="94">
        <v>316</v>
      </c>
      <c r="BP47" s="94">
        <v>192</v>
      </c>
      <c r="BQ47" s="94">
        <v>169</v>
      </c>
      <c r="BR47" s="95"/>
      <c r="BS47" s="97">
        <v>747</v>
      </c>
      <c r="BT47" s="97">
        <v>2942</v>
      </c>
      <c r="BU47" s="97">
        <v>3680</v>
      </c>
      <c r="BV47" s="97">
        <v>3572</v>
      </c>
      <c r="BW47" s="97">
        <v>3395</v>
      </c>
      <c r="BX47" s="97">
        <v>3105</v>
      </c>
      <c r="BY47" s="97">
        <v>2874</v>
      </c>
      <c r="BZ47" s="97">
        <v>2684</v>
      </c>
      <c r="CA47" s="97">
        <v>2381</v>
      </c>
      <c r="CB47" s="97">
        <v>2050</v>
      </c>
      <c r="CC47" s="97">
        <v>1747</v>
      </c>
      <c r="CD47" s="97">
        <v>1480</v>
      </c>
      <c r="CE47" s="97">
        <v>1213</v>
      </c>
      <c r="CF47" s="97">
        <v>964</v>
      </c>
      <c r="CG47" s="97">
        <v>728</v>
      </c>
      <c r="CH47" s="97">
        <v>516</v>
      </c>
      <c r="CI47" s="97">
        <v>344</v>
      </c>
      <c r="CJ47" s="97">
        <v>217</v>
      </c>
      <c r="CK47" s="97">
        <v>194</v>
      </c>
      <c r="CM47">
        <f t="shared" si="27"/>
        <v>9732</v>
      </c>
      <c r="CN47">
        <f t="shared" si="28"/>
        <v>9887</v>
      </c>
      <c r="CO47">
        <f t="shared" si="29"/>
        <v>34280</v>
      </c>
      <c r="CP47">
        <f t="shared" si="30"/>
        <v>34833</v>
      </c>
      <c r="CQ47" s="3"/>
      <c r="CR47" s="3">
        <f t="shared" si="31"/>
        <v>0</v>
      </c>
      <c r="CS47" s="3">
        <f t="shared" si="32"/>
        <v>0</v>
      </c>
      <c r="CT47" s="3">
        <f t="shared" si="33"/>
        <v>0</v>
      </c>
      <c r="CU47" s="3">
        <f t="shared" si="34"/>
        <v>0</v>
      </c>
      <c r="CV47" s="92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</row>
    <row r="48" spans="1:179" x14ac:dyDescent="0.25">
      <c r="A48" s="101">
        <f t="shared" si="35"/>
        <v>40</v>
      </c>
      <c r="B48" s="68" t="s">
        <v>57</v>
      </c>
      <c r="C48" s="63">
        <f t="shared" si="21"/>
        <v>1753</v>
      </c>
      <c r="D48" s="64">
        <f t="shared" si="22"/>
        <v>1781</v>
      </c>
      <c r="E48" s="69">
        <f t="shared" si="23"/>
        <v>3534</v>
      </c>
      <c r="F48" s="66"/>
      <c r="G48" s="70">
        <f t="shared" si="24"/>
        <v>6171</v>
      </c>
      <c r="H48" s="64">
        <f t="shared" si="25"/>
        <v>6270</v>
      </c>
      <c r="I48" s="69">
        <f t="shared" si="26"/>
        <v>12441</v>
      </c>
      <c r="J48" s="99"/>
      <c r="K48" s="94">
        <v>33</v>
      </c>
      <c r="L48" s="94">
        <v>137</v>
      </c>
      <c r="M48" s="94">
        <v>174</v>
      </c>
      <c r="N48" s="94">
        <v>165</v>
      </c>
      <c r="O48" s="94">
        <v>139</v>
      </c>
      <c r="P48" s="94">
        <v>131</v>
      </c>
      <c r="Q48" s="94">
        <v>130</v>
      </c>
      <c r="R48" s="94">
        <v>142</v>
      </c>
      <c r="S48" s="94">
        <v>117</v>
      </c>
      <c r="T48" s="94">
        <v>106</v>
      </c>
      <c r="U48" s="94">
        <v>105</v>
      </c>
      <c r="V48" s="94">
        <v>97</v>
      </c>
      <c r="W48" s="94">
        <v>80</v>
      </c>
      <c r="X48" s="94">
        <v>65</v>
      </c>
      <c r="Y48" s="94">
        <v>49</v>
      </c>
      <c r="Z48" s="94">
        <v>34</v>
      </c>
      <c r="AA48" s="94">
        <v>24</v>
      </c>
      <c r="AB48" s="94">
        <v>14</v>
      </c>
      <c r="AC48" s="94">
        <v>11</v>
      </c>
      <c r="AD48" s="95"/>
      <c r="AE48" s="96">
        <v>30</v>
      </c>
      <c r="AF48" s="96">
        <v>124</v>
      </c>
      <c r="AG48" s="96">
        <v>153</v>
      </c>
      <c r="AH48" s="96">
        <v>147</v>
      </c>
      <c r="AI48" s="96">
        <v>128</v>
      </c>
      <c r="AJ48" s="96">
        <v>125</v>
      </c>
      <c r="AK48" s="96">
        <v>133</v>
      </c>
      <c r="AL48" s="96">
        <v>145</v>
      </c>
      <c r="AM48" s="96">
        <v>132</v>
      </c>
      <c r="AN48" s="96">
        <v>127</v>
      </c>
      <c r="AO48" s="96">
        <v>125</v>
      </c>
      <c r="AP48" s="96">
        <v>110</v>
      </c>
      <c r="AQ48" s="96">
        <v>88</v>
      </c>
      <c r="AR48" s="96">
        <v>72</v>
      </c>
      <c r="AS48" s="96">
        <v>53</v>
      </c>
      <c r="AT48" s="96">
        <v>36</v>
      </c>
      <c r="AU48" s="96">
        <v>25</v>
      </c>
      <c r="AV48" s="96">
        <v>16</v>
      </c>
      <c r="AW48" s="96">
        <v>12</v>
      </c>
      <c r="AX48" s="95"/>
      <c r="AY48" s="94">
        <v>141</v>
      </c>
      <c r="AZ48" s="94">
        <v>558</v>
      </c>
      <c r="BA48" s="94">
        <v>688</v>
      </c>
      <c r="BB48" s="94">
        <v>663</v>
      </c>
      <c r="BC48" s="94">
        <v>628</v>
      </c>
      <c r="BD48" s="94">
        <v>558</v>
      </c>
      <c r="BE48" s="94">
        <v>506</v>
      </c>
      <c r="BF48" s="94">
        <v>465</v>
      </c>
      <c r="BG48" s="94">
        <v>391</v>
      </c>
      <c r="BH48" s="94">
        <v>329</v>
      </c>
      <c r="BI48" s="94">
        <v>284</v>
      </c>
      <c r="BJ48" s="94">
        <v>249</v>
      </c>
      <c r="BK48" s="94">
        <v>208</v>
      </c>
      <c r="BL48" s="94">
        <v>168</v>
      </c>
      <c r="BM48" s="94">
        <v>126</v>
      </c>
      <c r="BN48" s="94">
        <v>88</v>
      </c>
      <c r="BO48" s="94">
        <v>57</v>
      </c>
      <c r="BP48" s="94">
        <v>34</v>
      </c>
      <c r="BQ48" s="94">
        <v>30</v>
      </c>
      <c r="BR48" s="95"/>
      <c r="BS48" s="97">
        <v>134</v>
      </c>
      <c r="BT48" s="97">
        <v>529</v>
      </c>
      <c r="BU48" s="97">
        <v>662</v>
      </c>
      <c r="BV48" s="97">
        <v>642</v>
      </c>
      <c r="BW48" s="97">
        <v>611</v>
      </c>
      <c r="BX48" s="97">
        <v>559</v>
      </c>
      <c r="BY48" s="97">
        <v>517</v>
      </c>
      <c r="BZ48" s="97">
        <v>490</v>
      </c>
      <c r="CA48" s="97">
        <v>428</v>
      </c>
      <c r="CB48" s="97">
        <v>369</v>
      </c>
      <c r="CC48" s="97">
        <v>314</v>
      </c>
      <c r="CD48" s="97">
        <v>266</v>
      </c>
      <c r="CE48" s="97">
        <v>218</v>
      </c>
      <c r="CF48" s="97">
        <v>173</v>
      </c>
      <c r="CG48" s="97">
        <v>131</v>
      </c>
      <c r="CH48" s="97">
        <v>92</v>
      </c>
      <c r="CI48" s="97">
        <v>61</v>
      </c>
      <c r="CJ48" s="97">
        <v>39</v>
      </c>
      <c r="CK48" s="97">
        <v>35</v>
      </c>
      <c r="CM48">
        <f t="shared" si="27"/>
        <v>1753</v>
      </c>
      <c r="CN48">
        <f t="shared" si="28"/>
        <v>1781</v>
      </c>
      <c r="CO48">
        <f t="shared" si="29"/>
        <v>6171</v>
      </c>
      <c r="CP48">
        <f t="shared" si="30"/>
        <v>6270</v>
      </c>
      <c r="CQ48" s="3"/>
      <c r="CR48" s="3">
        <f t="shared" si="31"/>
        <v>0</v>
      </c>
      <c r="CS48" s="3">
        <f t="shared" si="32"/>
        <v>0</v>
      </c>
      <c r="CT48" s="3">
        <f t="shared" si="33"/>
        <v>0</v>
      </c>
      <c r="CU48" s="3">
        <f t="shared" si="34"/>
        <v>0</v>
      </c>
      <c r="CV48" s="92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</row>
    <row r="49" spans="1:179" x14ac:dyDescent="0.25">
      <c r="A49" s="101">
        <f t="shared" si="35"/>
        <v>41</v>
      </c>
      <c r="B49" s="68" t="s">
        <v>304</v>
      </c>
      <c r="C49" s="63">
        <f t="shared" si="21"/>
        <v>1402</v>
      </c>
      <c r="D49" s="64">
        <f t="shared" si="22"/>
        <v>1425</v>
      </c>
      <c r="E49" s="69">
        <f t="shared" si="23"/>
        <v>2827</v>
      </c>
      <c r="F49" s="66"/>
      <c r="G49" s="70">
        <f t="shared" si="24"/>
        <v>4938</v>
      </c>
      <c r="H49" s="64">
        <f t="shared" si="25"/>
        <v>5019</v>
      </c>
      <c r="I49" s="69">
        <f t="shared" si="26"/>
        <v>9957</v>
      </c>
      <c r="J49" s="99"/>
      <c r="K49" s="94">
        <v>26</v>
      </c>
      <c r="L49" s="94">
        <v>110</v>
      </c>
      <c r="M49" s="94">
        <v>139</v>
      </c>
      <c r="N49" s="94">
        <v>132</v>
      </c>
      <c r="O49" s="94">
        <v>111</v>
      </c>
      <c r="P49" s="94">
        <v>105</v>
      </c>
      <c r="Q49" s="94">
        <v>104</v>
      </c>
      <c r="R49" s="94">
        <v>116</v>
      </c>
      <c r="S49" s="94">
        <v>93</v>
      </c>
      <c r="T49" s="94">
        <v>85</v>
      </c>
      <c r="U49" s="94">
        <v>84</v>
      </c>
      <c r="V49" s="94">
        <v>77</v>
      </c>
      <c r="W49" s="94">
        <v>64</v>
      </c>
      <c r="X49" s="94">
        <v>52</v>
      </c>
      <c r="Y49" s="94">
        <v>39</v>
      </c>
      <c r="Z49" s="94">
        <v>27</v>
      </c>
      <c r="AA49" s="94">
        <v>19</v>
      </c>
      <c r="AB49" s="94">
        <v>11</v>
      </c>
      <c r="AC49" s="94">
        <v>8</v>
      </c>
      <c r="AD49" s="95"/>
      <c r="AE49" s="96">
        <v>24</v>
      </c>
      <c r="AF49" s="96">
        <v>99</v>
      </c>
      <c r="AG49" s="96">
        <v>122</v>
      </c>
      <c r="AH49" s="96">
        <v>117</v>
      </c>
      <c r="AI49" s="96">
        <v>102</v>
      </c>
      <c r="AJ49" s="96">
        <v>100</v>
      </c>
      <c r="AK49" s="96">
        <v>107</v>
      </c>
      <c r="AL49" s="96">
        <v>118</v>
      </c>
      <c r="AM49" s="96">
        <v>105</v>
      </c>
      <c r="AN49" s="96">
        <v>102</v>
      </c>
      <c r="AO49" s="96">
        <v>100</v>
      </c>
      <c r="AP49" s="96">
        <v>88</v>
      </c>
      <c r="AQ49" s="96">
        <v>70</v>
      </c>
      <c r="AR49" s="96">
        <v>57</v>
      </c>
      <c r="AS49" s="96">
        <v>42</v>
      </c>
      <c r="AT49" s="96">
        <v>29</v>
      </c>
      <c r="AU49" s="96">
        <v>20</v>
      </c>
      <c r="AV49" s="96">
        <v>13</v>
      </c>
      <c r="AW49" s="96">
        <v>10</v>
      </c>
      <c r="AX49" s="95"/>
      <c r="AY49" s="94">
        <v>113</v>
      </c>
      <c r="AZ49" s="94">
        <v>446</v>
      </c>
      <c r="BA49" s="94">
        <v>551</v>
      </c>
      <c r="BB49" s="94">
        <v>531</v>
      </c>
      <c r="BC49" s="94">
        <v>502</v>
      </c>
      <c r="BD49" s="94">
        <v>446</v>
      </c>
      <c r="BE49" s="94">
        <v>405</v>
      </c>
      <c r="BF49" s="94">
        <v>375</v>
      </c>
      <c r="BG49" s="94">
        <v>313</v>
      </c>
      <c r="BH49" s="94">
        <v>263</v>
      </c>
      <c r="BI49" s="94">
        <v>227</v>
      </c>
      <c r="BJ49" s="94">
        <v>199</v>
      </c>
      <c r="BK49" s="94">
        <v>166</v>
      </c>
      <c r="BL49" s="94">
        <v>134</v>
      </c>
      <c r="BM49" s="94">
        <v>101</v>
      </c>
      <c r="BN49" s="94">
        <v>70</v>
      </c>
      <c r="BO49" s="94">
        <v>45</v>
      </c>
      <c r="BP49" s="94">
        <v>27</v>
      </c>
      <c r="BQ49" s="94">
        <v>24</v>
      </c>
      <c r="BR49" s="95"/>
      <c r="BS49" s="97">
        <v>107</v>
      </c>
      <c r="BT49" s="97">
        <v>424</v>
      </c>
      <c r="BU49" s="97">
        <v>530</v>
      </c>
      <c r="BV49" s="97">
        <v>514</v>
      </c>
      <c r="BW49" s="97">
        <v>489</v>
      </c>
      <c r="BX49" s="97">
        <v>447</v>
      </c>
      <c r="BY49" s="97">
        <v>414</v>
      </c>
      <c r="BZ49" s="97">
        <v>393</v>
      </c>
      <c r="CA49" s="97">
        <v>343</v>
      </c>
      <c r="CB49" s="97">
        <v>295</v>
      </c>
      <c r="CC49" s="97">
        <v>251</v>
      </c>
      <c r="CD49" s="97">
        <v>213</v>
      </c>
      <c r="CE49" s="97">
        <v>174</v>
      </c>
      <c r="CF49" s="97">
        <v>138</v>
      </c>
      <c r="CG49" s="97">
        <v>105</v>
      </c>
      <c r="CH49" s="97">
        <v>74</v>
      </c>
      <c r="CI49" s="97">
        <v>49</v>
      </c>
      <c r="CJ49" s="97">
        <v>31</v>
      </c>
      <c r="CK49" s="97">
        <v>28</v>
      </c>
      <c r="CM49">
        <f t="shared" si="27"/>
        <v>1402</v>
      </c>
      <c r="CN49">
        <f t="shared" si="28"/>
        <v>1425</v>
      </c>
      <c r="CO49">
        <f t="shared" si="29"/>
        <v>4938</v>
      </c>
      <c r="CP49">
        <f t="shared" si="30"/>
        <v>5019</v>
      </c>
      <c r="CQ49" s="3"/>
      <c r="CR49" s="3">
        <f t="shared" si="31"/>
        <v>0</v>
      </c>
      <c r="CS49" s="3">
        <f t="shared" si="32"/>
        <v>0</v>
      </c>
      <c r="CT49" s="3">
        <f t="shared" si="33"/>
        <v>0</v>
      </c>
      <c r="CU49" s="3">
        <f t="shared" si="34"/>
        <v>0</v>
      </c>
      <c r="CV49" s="92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</row>
    <row r="50" spans="1:179" x14ac:dyDescent="0.25">
      <c r="A50" s="101">
        <f t="shared" si="35"/>
        <v>42</v>
      </c>
      <c r="B50" s="68" t="s">
        <v>58</v>
      </c>
      <c r="C50" s="63">
        <f t="shared" si="21"/>
        <v>4370</v>
      </c>
      <c r="D50" s="64">
        <f t="shared" si="22"/>
        <v>4440</v>
      </c>
      <c r="E50" s="69">
        <f t="shared" si="23"/>
        <v>8810</v>
      </c>
      <c r="F50" s="66"/>
      <c r="G50" s="70">
        <f t="shared" si="24"/>
        <v>15395</v>
      </c>
      <c r="H50" s="64">
        <f t="shared" si="25"/>
        <v>15643</v>
      </c>
      <c r="I50" s="69">
        <f t="shared" si="26"/>
        <v>31038</v>
      </c>
      <c r="J50" s="99"/>
      <c r="K50" s="94">
        <v>83</v>
      </c>
      <c r="L50" s="94">
        <v>343</v>
      </c>
      <c r="M50" s="94">
        <v>435</v>
      </c>
      <c r="N50" s="94">
        <v>412</v>
      </c>
      <c r="O50" s="94">
        <v>347</v>
      </c>
      <c r="P50" s="94">
        <v>328</v>
      </c>
      <c r="Q50" s="94">
        <v>326</v>
      </c>
      <c r="R50" s="94">
        <v>339</v>
      </c>
      <c r="S50" s="94">
        <v>291</v>
      </c>
      <c r="T50" s="94">
        <v>266</v>
      </c>
      <c r="U50" s="94">
        <v>264</v>
      </c>
      <c r="V50" s="94">
        <v>242</v>
      </c>
      <c r="W50" s="94">
        <v>199</v>
      </c>
      <c r="X50" s="94">
        <v>163</v>
      </c>
      <c r="Y50" s="94">
        <v>124</v>
      </c>
      <c r="Z50" s="94">
        <v>85</v>
      </c>
      <c r="AA50" s="94">
        <v>60</v>
      </c>
      <c r="AB50" s="94">
        <v>36</v>
      </c>
      <c r="AC50" s="94">
        <v>27</v>
      </c>
      <c r="AD50" s="95"/>
      <c r="AE50" s="96">
        <v>75</v>
      </c>
      <c r="AF50" s="96">
        <v>309</v>
      </c>
      <c r="AG50" s="96">
        <v>382</v>
      </c>
      <c r="AH50" s="96">
        <v>367</v>
      </c>
      <c r="AI50" s="96">
        <v>319</v>
      </c>
      <c r="AJ50" s="96">
        <v>311</v>
      </c>
      <c r="AK50" s="96">
        <v>333</v>
      </c>
      <c r="AL50" s="96">
        <v>354</v>
      </c>
      <c r="AM50" s="96">
        <v>329</v>
      </c>
      <c r="AN50" s="96">
        <v>317</v>
      </c>
      <c r="AO50" s="96">
        <v>311</v>
      </c>
      <c r="AP50" s="96">
        <v>276</v>
      </c>
      <c r="AQ50" s="96">
        <v>221</v>
      </c>
      <c r="AR50" s="96">
        <v>179</v>
      </c>
      <c r="AS50" s="96">
        <v>132</v>
      </c>
      <c r="AT50" s="96">
        <v>90</v>
      </c>
      <c r="AU50" s="96">
        <v>63</v>
      </c>
      <c r="AV50" s="96">
        <v>41</v>
      </c>
      <c r="AW50" s="96">
        <v>31</v>
      </c>
      <c r="AX50" s="95"/>
      <c r="AY50" s="94">
        <v>352</v>
      </c>
      <c r="AZ50" s="94">
        <v>1392</v>
      </c>
      <c r="BA50" s="94">
        <v>1718</v>
      </c>
      <c r="BB50" s="94">
        <v>1656</v>
      </c>
      <c r="BC50" s="94">
        <v>1567</v>
      </c>
      <c r="BD50" s="94">
        <v>1392</v>
      </c>
      <c r="BE50" s="94">
        <v>1264</v>
      </c>
      <c r="BF50" s="94">
        <v>1148</v>
      </c>
      <c r="BG50" s="94">
        <v>977</v>
      </c>
      <c r="BH50" s="94">
        <v>820</v>
      </c>
      <c r="BI50" s="94">
        <v>709</v>
      </c>
      <c r="BJ50" s="94">
        <v>622</v>
      </c>
      <c r="BK50" s="94">
        <v>519</v>
      </c>
      <c r="BL50" s="94">
        <v>420</v>
      </c>
      <c r="BM50" s="94">
        <v>315</v>
      </c>
      <c r="BN50" s="94">
        <v>220</v>
      </c>
      <c r="BO50" s="94">
        <v>142</v>
      </c>
      <c r="BP50" s="94">
        <v>86</v>
      </c>
      <c r="BQ50" s="94">
        <v>76</v>
      </c>
      <c r="BR50" s="95"/>
      <c r="BS50" s="97">
        <v>335</v>
      </c>
      <c r="BT50" s="97">
        <v>1321</v>
      </c>
      <c r="BU50" s="97">
        <v>1652</v>
      </c>
      <c r="BV50" s="97">
        <v>1604</v>
      </c>
      <c r="BW50" s="97">
        <v>1524</v>
      </c>
      <c r="BX50" s="97">
        <v>1394</v>
      </c>
      <c r="BY50" s="97">
        <v>1291</v>
      </c>
      <c r="BZ50" s="97">
        <v>1211</v>
      </c>
      <c r="CA50" s="97">
        <v>1069</v>
      </c>
      <c r="CB50" s="97">
        <v>921</v>
      </c>
      <c r="CC50" s="97">
        <v>784</v>
      </c>
      <c r="CD50" s="97">
        <v>664</v>
      </c>
      <c r="CE50" s="97">
        <v>544</v>
      </c>
      <c r="CF50" s="97">
        <v>433</v>
      </c>
      <c r="CG50" s="97">
        <v>327</v>
      </c>
      <c r="CH50" s="97">
        <v>231</v>
      </c>
      <c r="CI50" s="97">
        <v>154</v>
      </c>
      <c r="CJ50" s="97">
        <v>97</v>
      </c>
      <c r="CK50" s="97">
        <v>87</v>
      </c>
      <c r="CM50">
        <f t="shared" si="27"/>
        <v>4370</v>
      </c>
      <c r="CN50">
        <f t="shared" si="28"/>
        <v>4440</v>
      </c>
      <c r="CO50">
        <f t="shared" si="29"/>
        <v>15395</v>
      </c>
      <c r="CP50">
        <f t="shared" si="30"/>
        <v>15643</v>
      </c>
      <c r="CQ50" s="3"/>
      <c r="CR50" s="3">
        <f t="shared" si="31"/>
        <v>0</v>
      </c>
      <c r="CS50" s="3">
        <f t="shared" si="32"/>
        <v>0</v>
      </c>
      <c r="CT50" s="3">
        <f t="shared" si="33"/>
        <v>0</v>
      </c>
      <c r="CU50" s="3">
        <f t="shared" si="34"/>
        <v>0</v>
      </c>
      <c r="CV50" s="92"/>
      <c r="CW50" s="93"/>
      <c r="CX50" s="93"/>
      <c r="CY50" s="93"/>
      <c r="CZ50" s="93"/>
      <c r="DA50" s="93"/>
      <c r="DB50" s="93"/>
      <c r="DC50" s="93"/>
      <c r="DD50" s="93"/>
      <c r="DE50" s="93"/>
      <c r="DF50" s="93"/>
      <c r="DG50" s="93"/>
      <c r="DH50" s="93"/>
      <c r="DI50" s="93"/>
      <c r="DJ50" s="93"/>
      <c r="DK50" s="93"/>
      <c r="DL50" s="93"/>
      <c r="DM50" s="93"/>
      <c r="DN50" s="93"/>
      <c r="DO50" s="93"/>
      <c r="DP50" s="93"/>
      <c r="DQ50" s="93"/>
      <c r="DR50" s="93"/>
      <c r="DS50" s="93"/>
      <c r="DT50" s="93"/>
      <c r="DU50" s="93"/>
      <c r="DV50" s="93"/>
      <c r="DW50" s="93"/>
      <c r="DX50" s="93"/>
      <c r="DY50" s="93"/>
      <c r="DZ50" s="93"/>
      <c r="EA50" s="93"/>
      <c r="EB50" s="93"/>
      <c r="EC50" s="93"/>
      <c r="ED50" s="93"/>
      <c r="EE50" s="93"/>
      <c r="EF50" s="93"/>
      <c r="EG50" s="93"/>
      <c r="EH50" s="93"/>
      <c r="EI50" s="93"/>
      <c r="EJ50" s="93"/>
      <c r="EK50" s="93"/>
      <c r="EL50" s="93"/>
      <c r="EM50" s="93"/>
      <c r="EN50" s="93"/>
      <c r="EO50" s="93"/>
      <c r="EP50" s="93"/>
      <c r="EQ50" s="93"/>
      <c r="ER50" s="93"/>
      <c r="ES50" s="93"/>
      <c r="ET50" s="93"/>
      <c r="EU50" s="93"/>
      <c r="EV50" s="93"/>
      <c r="EW50" s="93"/>
      <c r="EX50" s="93"/>
      <c r="EY50" s="93"/>
      <c r="EZ50" s="93"/>
      <c r="FA50" s="93"/>
      <c r="FB50" s="93"/>
      <c r="FC50" s="93"/>
      <c r="FD50" s="93"/>
      <c r="FE50" s="93"/>
      <c r="FF50" s="93"/>
      <c r="FG50" s="93"/>
      <c r="FH50" s="93"/>
      <c r="FI50" s="93"/>
      <c r="FJ50" s="93"/>
      <c r="FK50" s="93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</row>
    <row r="51" spans="1:179" x14ac:dyDescent="0.25">
      <c r="A51" s="101">
        <f t="shared" si="35"/>
        <v>43</v>
      </c>
      <c r="B51" s="68" t="s">
        <v>59</v>
      </c>
      <c r="C51" s="63">
        <f t="shared" si="21"/>
        <v>3356</v>
      </c>
      <c r="D51" s="64">
        <f t="shared" si="22"/>
        <v>3411</v>
      </c>
      <c r="E51" s="69">
        <f t="shared" si="23"/>
        <v>6767</v>
      </c>
      <c r="F51" s="66"/>
      <c r="G51" s="70">
        <f t="shared" si="24"/>
        <v>11825</v>
      </c>
      <c r="H51" s="64">
        <f t="shared" si="25"/>
        <v>12016</v>
      </c>
      <c r="I51" s="69">
        <f t="shared" si="26"/>
        <v>23841</v>
      </c>
      <c r="J51" s="99"/>
      <c r="K51" s="94">
        <v>64</v>
      </c>
      <c r="L51" s="94">
        <v>263</v>
      </c>
      <c r="M51" s="94">
        <v>334</v>
      </c>
      <c r="N51" s="94">
        <v>316</v>
      </c>
      <c r="O51" s="94">
        <v>267</v>
      </c>
      <c r="P51" s="94">
        <v>252</v>
      </c>
      <c r="Q51" s="94">
        <v>250</v>
      </c>
      <c r="R51" s="94">
        <v>261</v>
      </c>
      <c r="S51" s="94">
        <v>224</v>
      </c>
      <c r="T51" s="94">
        <v>204</v>
      </c>
      <c r="U51" s="94">
        <v>202</v>
      </c>
      <c r="V51" s="94">
        <v>186</v>
      </c>
      <c r="W51" s="94">
        <v>153</v>
      </c>
      <c r="X51" s="94">
        <v>125</v>
      </c>
      <c r="Y51" s="94">
        <v>95</v>
      </c>
      <c r="Z51" s="94">
        <v>65</v>
      </c>
      <c r="AA51" s="94">
        <v>46</v>
      </c>
      <c r="AB51" s="94">
        <v>28</v>
      </c>
      <c r="AC51" s="94">
        <v>21</v>
      </c>
      <c r="AD51" s="95"/>
      <c r="AE51" s="96">
        <v>57</v>
      </c>
      <c r="AF51" s="96">
        <v>238</v>
      </c>
      <c r="AG51" s="96">
        <v>294</v>
      </c>
      <c r="AH51" s="96">
        <v>282</v>
      </c>
      <c r="AI51" s="96">
        <v>245</v>
      </c>
      <c r="AJ51" s="96">
        <v>239</v>
      </c>
      <c r="AK51" s="96">
        <v>256</v>
      </c>
      <c r="AL51" s="96">
        <v>272</v>
      </c>
      <c r="AM51" s="96">
        <v>253</v>
      </c>
      <c r="AN51" s="96">
        <v>244</v>
      </c>
      <c r="AO51" s="96">
        <v>239</v>
      </c>
      <c r="AP51" s="96">
        <v>212</v>
      </c>
      <c r="AQ51" s="96">
        <v>169</v>
      </c>
      <c r="AR51" s="96">
        <v>138</v>
      </c>
      <c r="AS51" s="96">
        <v>101</v>
      </c>
      <c r="AT51" s="96">
        <v>69</v>
      </c>
      <c r="AU51" s="96">
        <v>48</v>
      </c>
      <c r="AV51" s="96">
        <v>31</v>
      </c>
      <c r="AW51" s="96">
        <v>24</v>
      </c>
      <c r="AX51" s="95"/>
      <c r="AY51" s="94">
        <v>270</v>
      </c>
      <c r="AZ51" s="94">
        <v>1069</v>
      </c>
      <c r="BA51" s="94">
        <v>1319</v>
      </c>
      <c r="BB51" s="94">
        <v>1272</v>
      </c>
      <c r="BC51" s="94">
        <v>1204</v>
      </c>
      <c r="BD51" s="94">
        <v>1069</v>
      </c>
      <c r="BE51" s="94">
        <v>971</v>
      </c>
      <c r="BF51" s="94">
        <v>883</v>
      </c>
      <c r="BG51" s="94">
        <v>750</v>
      </c>
      <c r="BH51" s="94">
        <v>630</v>
      </c>
      <c r="BI51" s="94">
        <v>544</v>
      </c>
      <c r="BJ51" s="94">
        <v>478</v>
      </c>
      <c r="BK51" s="94">
        <v>399</v>
      </c>
      <c r="BL51" s="94">
        <v>323</v>
      </c>
      <c r="BM51" s="94">
        <v>242</v>
      </c>
      <c r="BN51" s="94">
        <v>169</v>
      </c>
      <c r="BO51" s="94">
        <v>109</v>
      </c>
      <c r="BP51" s="94">
        <v>66</v>
      </c>
      <c r="BQ51" s="94">
        <v>58</v>
      </c>
      <c r="BR51" s="95"/>
      <c r="BS51" s="97">
        <v>257</v>
      </c>
      <c r="BT51" s="97">
        <v>1015</v>
      </c>
      <c r="BU51" s="97">
        <v>1269</v>
      </c>
      <c r="BV51" s="97">
        <v>1232</v>
      </c>
      <c r="BW51" s="97">
        <v>1171</v>
      </c>
      <c r="BX51" s="97">
        <v>1071</v>
      </c>
      <c r="BY51" s="97">
        <v>991</v>
      </c>
      <c r="BZ51" s="97">
        <v>932</v>
      </c>
      <c r="CA51" s="97">
        <v>821</v>
      </c>
      <c r="CB51" s="97">
        <v>707</v>
      </c>
      <c r="CC51" s="97">
        <v>602</v>
      </c>
      <c r="CD51" s="97">
        <v>510</v>
      </c>
      <c r="CE51" s="97">
        <v>418</v>
      </c>
      <c r="CF51" s="97">
        <v>332</v>
      </c>
      <c r="CG51" s="97">
        <v>251</v>
      </c>
      <c r="CH51" s="97">
        <v>178</v>
      </c>
      <c r="CI51" s="97">
        <v>118</v>
      </c>
      <c r="CJ51" s="97">
        <v>74</v>
      </c>
      <c r="CK51" s="97">
        <v>67</v>
      </c>
      <c r="CM51">
        <f t="shared" si="27"/>
        <v>3356</v>
      </c>
      <c r="CN51">
        <f t="shared" si="28"/>
        <v>3411</v>
      </c>
      <c r="CO51">
        <f t="shared" si="29"/>
        <v>11825</v>
      </c>
      <c r="CP51">
        <f t="shared" si="30"/>
        <v>12016</v>
      </c>
      <c r="CQ51" s="3"/>
      <c r="CR51" s="3">
        <f t="shared" si="31"/>
        <v>0</v>
      </c>
      <c r="CS51" s="3">
        <f t="shared" si="32"/>
        <v>0</v>
      </c>
      <c r="CT51" s="3">
        <f t="shared" si="33"/>
        <v>0</v>
      </c>
      <c r="CU51" s="3">
        <f t="shared" si="34"/>
        <v>0</v>
      </c>
      <c r="CV51" s="92"/>
      <c r="CW51" s="93"/>
      <c r="CX51" s="93"/>
      <c r="CY51" s="93"/>
      <c r="CZ51" s="93"/>
      <c r="DA51" s="93"/>
      <c r="DB51" s="93"/>
      <c r="DC51" s="93"/>
      <c r="DD51" s="93"/>
      <c r="DE51" s="93"/>
      <c r="DF51" s="93"/>
      <c r="DG51" s="93"/>
      <c r="DH51" s="93"/>
      <c r="DI51" s="93"/>
      <c r="DJ51" s="93"/>
      <c r="DK51" s="93"/>
      <c r="DL51" s="93"/>
      <c r="DM51" s="93"/>
      <c r="DN51" s="93"/>
      <c r="DO51" s="93"/>
      <c r="DP51" s="93"/>
      <c r="DQ51" s="93"/>
      <c r="DR51" s="93"/>
      <c r="DS51" s="93"/>
      <c r="DT51" s="93"/>
      <c r="DU51" s="93"/>
      <c r="DV51" s="93"/>
      <c r="DW51" s="93"/>
      <c r="DX51" s="93"/>
      <c r="DY51" s="93"/>
      <c r="DZ51" s="93"/>
      <c r="EA51" s="93"/>
      <c r="EB51" s="93"/>
      <c r="EC51" s="93"/>
      <c r="ED51" s="93"/>
      <c r="EE51" s="93"/>
      <c r="EF51" s="93"/>
      <c r="EG51" s="93"/>
      <c r="EH51" s="93"/>
      <c r="EI51" s="93"/>
      <c r="EJ51" s="93"/>
      <c r="EK51" s="93"/>
      <c r="EL51" s="93"/>
      <c r="EM51" s="93"/>
      <c r="EN51" s="93"/>
      <c r="EO51" s="93"/>
      <c r="EP51" s="93"/>
      <c r="EQ51" s="93"/>
      <c r="ER51" s="93"/>
      <c r="ES51" s="93"/>
      <c r="ET51" s="93"/>
      <c r="EU51" s="93"/>
      <c r="EV51" s="93"/>
      <c r="EW51" s="93"/>
      <c r="EX51" s="93"/>
      <c r="EY51" s="93"/>
      <c r="EZ51" s="93"/>
      <c r="FA51" s="93"/>
      <c r="FB51" s="93"/>
      <c r="FC51" s="93"/>
      <c r="FD51" s="93"/>
      <c r="FE51" s="93"/>
      <c r="FF51" s="93"/>
      <c r="FG51" s="93"/>
      <c r="FH51" s="93"/>
      <c r="FI51" s="93"/>
      <c r="FJ51" s="93"/>
      <c r="FK51" s="93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</row>
    <row r="52" spans="1:179" x14ac:dyDescent="0.25">
      <c r="A52" s="101">
        <f t="shared" si="35"/>
        <v>44</v>
      </c>
      <c r="B52" s="68" t="s">
        <v>60</v>
      </c>
      <c r="C52" s="63">
        <f t="shared" si="21"/>
        <v>2764</v>
      </c>
      <c r="D52" s="64">
        <f t="shared" si="22"/>
        <v>2809</v>
      </c>
      <c r="E52" s="69">
        <f t="shared" si="23"/>
        <v>5573</v>
      </c>
      <c r="F52" s="66"/>
      <c r="G52" s="70">
        <f t="shared" si="24"/>
        <v>9739</v>
      </c>
      <c r="H52" s="64">
        <f t="shared" si="25"/>
        <v>9896</v>
      </c>
      <c r="I52" s="69">
        <f t="shared" si="26"/>
        <v>19635</v>
      </c>
      <c r="J52" s="99"/>
      <c r="K52" s="94">
        <v>52</v>
      </c>
      <c r="L52" s="94">
        <v>217</v>
      </c>
      <c r="M52" s="94">
        <v>275</v>
      </c>
      <c r="N52" s="94">
        <v>260</v>
      </c>
      <c r="O52" s="94">
        <v>219</v>
      </c>
      <c r="P52" s="94">
        <v>207</v>
      </c>
      <c r="Q52" s="94">
        <v>206</v>
      </c>
      <c r="R52" s="94">
        <v>218</v>
      </c>
      <c r="S52" s="94">
        <v>184</v>
      </c>
      <c r="T52" s="94">
        <v>168</v>
      </c>
      <c r="U52" s="94">
        <v>166</v>
      </c>
      <c r="V52" s="94">
        <v>153</v>
      </c>
      <c r="W52" s="94">
        <v>126</v>
      </c>
      <c r="X52" s="94">
        <v>103</v>
      </c>
      <c r="Y52" s="94">
        <v>78</v>
      </c>
      <c r="Z52" s="94">
        <v>54</v>
      </c>
      <c r="AA52" s="94">
        <v>38</v>
      </c>
      <c r="AB52" s="94">
        <v>23</v>
      </c>
      <c r="AC52" s="94">
        <v>17</v>
      </c>
      <c r="AD52" s="95"/>
      <c r="AE52" s="96">
        <v>47</v>
      </c>
      <c r="AF52" s="96">
        <v>196</v>
      </c>
      <c r="AG52" s="96">
        <v>242</v>
      </c>
      <c r="AH52" s="96">
        <v>232</v>
      </c>
      <c r="AI52" s="96">
        <v>202</v>
      </c>
      <c r="AJ52" s="96">
        <v>197</v>
      </c>
      <c r="AK52" s="96">
        <v>211</v>
      </c>
      <c r="AL52" s="96">
        <v>226</v>
      </c>
      <c r="AM52" s="96">
        <v>208</v>
      </c>
      <c r="AN52" s="96">
        <v>201</v>
      </c>
      <c r="AO52" s="96">
        <v>197</v>
      </c>
      <c r="AP52" s="96">
        <v>174</v>
      </c>
      <c r="AQ52" s="96">
        <v>139</v>
      </c>
      <c r="AR52" s="96">
        <v>113</v>
      </c>
      <c r="AS52" s="96">
        <v>83</v>
      </c>
      <c r="AT52" s="96">
        <v>57</v>
      </c>
      <c r="AU52" s="96">
        <v>39</v>
      </c>
      <c r="AV52" s="96">
        <v>26</v>
      </c>
      <c r="AW52" s="96">
        <v>19</v>
      </c>
      <c r="AX52" s="95"/>
      <c r="AY52" s="94">
        <v>223</v>
      </c>
      <c r="AZ52" s="94">
        <v>880</v>
      </c>
      <c r="BA52" s="94">
        <v>1086</v>
      </c>
      <c r="BB52" s="94">
        <v>1047</v>
      </c>
      <c r="BC52" s="94">
        <v>991</v>
      </c>
      <c r="BD52" s="94">
        <v>880</v>
      </c>
      <c r="BE52" s="94">
        <v>799</v>
      </c>
      <c r="BF52" s="94">
        <v>730</v>
      </c>
      <c r="BG52" s="94">
        <v>618</v>
      </c>
      <c r="BH52" s="94">
        <v>519</v>
      </c>
      <c r="BI52" s="94">
        <v>448</v>
      </c>
      <c r="BJ52" s="94">
        <v>394</v>
      </c>
      <c r="BK52" s="94">
        <v>328</v>
      </c>
      <c r="BL52" s="94">
        <v>266</v>
      </c>
      <c r="BM52" s="94">
        <v>199</v>
      </c>
      <c r="BN52" s="94">
        <v>139</v>
      </c>
      <c r="BO52" s="94">
        <v>90</v>
      </c>
      <c r="BP52" s="94">
        <v>54</v>
      </c>
      <c r="BQ52" s="94">
        <v>48</v>
      </c>
      <c r="BR52" s="95"/>
      <c r="BS52" s="97">
        <v>212</v>
      </c>
      <c r="BT52" s="97">
        <v>836</v>
      </c>
      <c r="BU52" s="97">
        <v>1045</v>
      </c>
      <c r="BV52" s="97">
        <v>1014</v>
      </c>
      <c r="BW52" s="97">
        <v>964</v>
      </c>
      <c r="BX52" s="97">
        <v>882</v>
      </c>
      <c r="BY52" s="97">
        <v>816</v>
      </c>
      <c r="BZ52" s="97">
        <v>770</v>
      </c>
      <c r="CA52" s="97">
        <v>676</v>
      </c>
      <c r="CB52" s="97">
        <v>582</v>
      </c>
      <c r="CC52" s="97">
        <v>496</v>
      </c>
      <c r="CD52" s="97">
        <v>420</v>
      </c>
      <c r="CE52" s="97">
        <v>344</v>
      </c>
      <c r="CF52" s="97">
        <v>273</v>
      </c>
      <c r="CG52" s="97">
        <v>207</v>
      </c>
      <c r="CH52" s="97">
        <v>146</v>
      </c>
      <c r="CI52" s="97">
        <v>97</v>
      </c>
      <c r="CJ52" s="97">
        <v>61</v>
      </c>
      <c r="CK52" s="97">
        <v>55</v>
      </c>
      <c r="CM52">
        <f t="shared" si="27"/>
        <v>2764</v>
      </c>
      <c r="CN52">
        <f t="shared" si="28"/>
        <v>2809</v>
      </c>
      <c r="CO52">
        <f t="shared" si="29"/>
        <v>9739</v>
      </c>
      <c r="CP52">
        <f t="shared" si="30"/>
        <v>9896</v>
      </c>
      <c r="CQ52" s="3"/>
      <c r="CR52" s="3">
        <f t="shared" si="31"/>
        <v>0</v>
      </c>
      <c r="CS52" s="3">
        <f t="shared" si="32"/>
        <v>0</v>
      </c>
      <c r="CT52" s="3">
        <f t="shared" si="33"/>
        <v>0</v>
      </c>
      <c r="CU52" s="3">
        <f t="shared" si="34"/>
        <v>0</v>
      </c>
      <c r="CV52" s="92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</row>
    <row r="53" spans="1:179" x14ac:dyDescent="0.25">
      <c r="A53" s="101">
        <f t="shared" si="35"/>
        <v>45</v>
      </c>
      <c r="B53" s="68" t="s">
        <v>61</v>
      </c>
      <c r="C53" s="63">
        <f t="shared" si="21"/>
        <v>6407</v>
      </c>
      <c r="D53" s="64">
        <f t="shared" si="22"/>
        <v>6510</v>
      </c>
      <c r="E53" s="69">
        <f t="shared" si="23"/>
        <v>12917</v>
      </c>
      <c r="F53" s="66"/>
      <c r="G53" s="70">
        <f t="shared" si="24"/>
        <v>22571</v>
      </c>
      <c r="H53" s="64">
        <f t="shared" si="25"/>
        <v>22935</v>
      </c>
      <c r="I53" s="69">
        <f t="shared" si="26"/>
        <v>45506</v>
      </c>
      <c r="J53" s="99"/>
      <c r="K53" s="94">
        <v>122</v>
      </c>
      <c r="L53" s="94">
        <v>503</v>
      </c>
      <c r="M53" s="94">
        <v>638</v>
      </c>
      <c r="N53" s="94">
        <v>604</v>
      </c>
      <c r="O53" s="94">
        <v>509</v>
      </c>
      <c r="P53" s="94">
        <v>481</v>
      </c>
      <c r="Q53" s="94">
        <v>478</v>
      </c>
      <c r="R53" s="94">
        <v>494</v>
      </c>
      <c r="S53" s="94">
        <v>427</v>
      </c>
      <c r="T53" s="94">
        <v>390</v>
      </c>
      <c r="U53" s="94">
        <v>387</v>
      </c>
      <c r="V53" s="94">
        <v>355</v>
      </c>
      <c r="W53" s="94">
        <v>292</v>
      </c>
      <c r="X53" s="94">
        <v>239</v>
      </c>
      <c r="Y53" s="94">
        <v>182</v>
      </c>
      <c r="Z53" s="94">
        <v>125</v>
      </c>
      <c r="AA53" s="94">
        <v>88</v>
      </c>
      <c r="AB53" s="94">
        <v>53</v>
      </c>
      <c r="AC53" s="94">
        <v>40</v>
      </c>
      <c r="AD53" s="95"/>
      <c r="AE53" s="96">
        <v>109</v>
      </c>
      <c r="AF53" s="96">
        <v>454</v>
      </c>
      <c r="AG53" s="96">
        <v>561</v>
      </c>
      <c r="AH53" s="96">
        <v>538</v>
      </c>
      <c r="AI53" s="96">
        <v>468</v>
      </c>
      <c r="AJ53" s="96">
        <v>457</v>
      </c>
      <c r="AK53" s="96">
        <v>489</v>
      </c>
      <c r="AL53" s="96">
        <v>512</v>
      </c>
      <c r="AM53" s="96">
        <v>483</v>
      </c>
      <c r="AN53" s="96">
        <v>466</v>
      </c>
      <c r="AO53" s="96">
        <v>457</v>
      </c>
      <c r="AP53" s="96">
        <v>405</v>
      </c>
      <c r="AQ53" s="96">
        <v>324</v>
      </c>
      <c r="AR53" s="96">
        <v>263</v>
      </c>
      <c r="AS53" s="96">
        <v>193</v>
      </c>
      <c r="AT53" s="96">
        <v>133</v>
      </c>
      <c r="AU53" s="96">
        <v>92</v>
      </c>
      <c r="AV53" s="96">
        <v>60</v>
      </c>
      <c r="AW53" s="96">
        <v>46</v>
      </c>
      <c r="AX53" s="95"/>
      <c r="AY53" s="94">
        <v>517</v>
      </c>
      <c r="AZ53" s="94">
        <v>2041</v>
      </c>
      <c r="BA53" s="94">
        <v>2518</v>
      </c>
      <c r="BB53" s="94">
        <v>2428</v>
      </c>
      <c r="BC53" s="94">
        <v>2298</v>
      </c>
      <c r="BD53" s="94">
        <v>2041</v>
      </c>
      <c r="BE53" s="94">
        <v>1853</v>
      </c>
      <c r="BF53" s="94">
        <v>1677</v>
      </c>
      <c r="BG53" s="94">
        <v>1433</v>
      </c>
      <c r="BH53" s="94">
        <v>1203</v>
      </c>
      <c r="BI53" s="94">
        <v>1040</v>
      </c>
      <c r="BJ53" s="94">
        <v>913</v>
      </c>
      <c r="BK53" s="94">
        <v>762</v>
      </c>
      <c r="BL53" s="94">
        <v>616</v>
      </c>
      <c r="BM53" s="94">
        <v>462</v>
      </c>
      <c r="BN53" s="94">
        <v>323</v>
      </c>
      <c r="BO53" s="94">
        <v>208</v>
      </c>
      <c r="BP53" s="94">
        <v>127</v>
      </c>
      <c r="BQ53" s="94">
        <v>111</v>
      </c>
      <c r="BR53" s="95"/>
      <c r="BS53" s="97">
        <v>491</v>
      </c>
      <c r="BT53" s="97">
        <v>1937</v>
      </c>
      <c r="BU53" s="97">
        <v>2423</v>
      </c>
      <c r="BV53" s="97">
        <v>2351</v>
      </c>
      <c r="BW53" s="97">
        <v>2235</v>
      </c>
      <c r="BX53" s="97">
        <v>2044</v>
      </c>
      <c r="BY53" s="97">
        <v>1892</v>
      </c>
      <c r="BZ53" s="97">
        <v>1774</v>
      </c>
      <c r="CA53" s="97">
        <v>1567</v>
      </c>
      <c r="CB53" s="97">
        <v>1350</v>
      </c>
      <c r="CC53" s="97">
        <v>1150</v>
      </c>
      <c r="CD53" s="97">
        <v>974</v>
      </c>
      <c r="CE53" s="97">
        <v>798</v>
      </c>
      <c r="CF53" s="97">
        <v>634</v>
      </c>
      <c r="CG53" s="97">
        <v>479</v>
      </c>
      <c r="CH53" s="97">
        <v>339</v>
      </c>
      <c r="CI53" s="97">
        <v>226</v>
      </c>
      <c r="CJ53" s="97">
        <v>143</v>
      </c>
      <c r="CK53" s="97">
        <v>128</v>
      </c>
      <c r="CM53">
        <f t="shared" si="27"/>
        <v>6407</v>
      </c>
      <c r="CN53">
        <f t="shared" si="28"/>
        <v>6510</v>
      </c>
      <c r="CO53">
        <f t="shared" si="29"/>
        <v>22571</v>
      </c>
      <c r="CP53">
        <f t="shared" si="30"/>
        <v>22935</v>
      </c>
      <c r="CQ53" s="3"/>
      <c r="CR53" s="3">
        <f t="shared" si="31"/>
        <v>0</v>
      </c>
      <c r="CS53" s="3">
        <f t="shared" si="32"/>
        <v>0</v>
      </c>
      <c r="CT53" s="3">
        <f t="shared" si="33"/>
        <v>0</v>
      </c>
      <c r="CU53" s="3">
        <f t="shared" si="34"/>
        <v>0</v>
      </c>
      <c r="CV53" s="92"/>
      <c r="CW53" s="93"/>
      <c r="CX53" s="93"/>
      <c r="CY53" s="93"/>
      <c r="CZ53" s="93"/>
      <c r="DA53" s="93"/>
      <c r="DB53" s="93"/>
      <c r="DC53" s="93"/>
      <c r="DD53" s="93"/>
      <c r="DE53" s="93"/>
      <c r="DF53" s="93"/>
      <c r="DG53" s="93"/>
      <c r="DH53" s="93"/>
      <c r="DI53" s="93"/>
      <c r="DJ53" s="93"/>
      <c r="DK53" s="93"/>
      <c r="DL53" s="93"/>
      <c r="DM53" s="93"/>
      <c r="DN53" s="93"/>
      <c r="DO53" s="93"/>
      <c r="DP53" s="93"/>
      <c r="DQ53" s="93"/>
      <c r="DR53" s="93"/>
      <c r="DS53" s="93"/>
      <c r="DT53" s="93"/>
      <c r="DU53" s="93"/>
      <c r="DV53" s="93"/>
      <c r="DW53" s="93"/>
      <c r="DX53" s="93"/>
      <c r="DY53" s="93"/>
      <c r="DZ53" s="93"/>
      <c r="EA53" s="93"/>
      <c r="EB53" s="93"/>
      <c r="EC53" s="93"/>
      <c r="ED53" s="93"/>
      <c r="EE53" s="93"/>
      <c r="EF53" s="93"/>
      <c r="EG53" s="93"/>
      <c r="EH53" s="93"/>
      <c r="EI53" s="93"/>
      <c r="EJ53" s="93"/>
      <c r="EK53" s="93"/>
      <c r="EL53" s="93"/>
      <c r="EM53" s="93"/>
      <c r="EN53" s="93"/>
      <c r="EO53" s="93"/>
      <c r="EP53" s="93"/>
      <c r="EQ53" s="93"/>
      <c r="ER53" s="93"/>
      <c r="ES53" s="93"/>
      <c r="ET53" s="93"/>
      <c r="EU53" s="93"/>
      <c r="EV53" s="93"/>
      <c r="EW53" s="93"/>
      <c r="EX53" s="93"/>
      <c r="EY53" s="93"/>
      <c r="EZ53" s="93"/>
      <c r="FA53" s="93"/>
      <c r="FB53" s="93"/>
      <c r="FC53" s="93"/>
      <c r="FD53" s="93"/>
      <c r="FE53" s="93"/>
      <c r="FF53" s="93"/>
      <c r="FG53" s="93"/>
      <c r="FH53" s="93"/>
      <c r="FI53" s="93"/>
      <c r="FJ53" s="93"/>
      <c r="FK53" s="9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</row>
    <row r="54" spans="1:179" x14ac:dyDescent="0.25">
      <c r="A54" s="101">
        <f t="shared" si="35"/>
        <v>46</v>
      </c>
      <c r="B54" s="68" t="s">
        <v>62</v>
      </c>
      <c r="C54" s="63">
        <f t="shared" si="21"/>
        <v>1369</v>
      </c>
      <c r="D54" s="64">
        <f t="shared" si="22"/>
        <v>1391</v>
      </c>
      <c r="E54" s="69">
        <f t="shared" si="23"/>
        <v>2760</v>
      </c>
      <c r="F54" s="66"/>
      <c r="G54" s="70">
        <f t="shared" si="24"/>
        <v>4823</v>
      </c>
      <c r="H54" s="64">
        <f t="shared" si="25"/>
        <v>4902</v>
      </c>
      <c r="I54" s="69">
        <f t="shared" si="26"/>
        <v>9725</v>
      </c>
      <c r="J54" s="99"/>
      <c r="K54" s="94">
        <v>26</v>
      </c>
      <c r="L54" s="94">
        <v>107</v>
      </c>
      <c r="M54" s="94">
        <v>136</v>
      </c>
      <c r="N54" s="94">
        <v>129</v>
      </c>
      <c r="O54" s="94">
        <v>108</v>
      </c>
      <c r="P54" s="94">
        <v>102</v>
      </c>
      <c r="Q54" s="94">
        <v>102</v>
      </c>
      <c r="R54" s="94">
        <v>114</v>
      </c>
      <c r="S54" s="94">
        <v>91</v>
      </c>
      <c r="T54" s="94">
        <v>83</v>
      </c>
      <c r="U54" s="94">
        <v>82</v>
      </c>
      <c r="V54" s="94">
        <v>75</v>
      </c>
      <c r="W54" s="94">
        <v>62</v>
      </c>
      <c r="X54" s="94">
        <v>51</v>
      </c>
      <c r="Y54" s="94">
        <v>38</v>
      </c>
      <c r="Z54" s="94">
        <v>26</v>
      </c>
      <c r="AA54" s="94">
        <v>18</v>
      </c>
      <c r="AB54" s="94">
        <v>11</v>
      </c>
      <c r="AC54" s="94">
        <v>8</v>
      </c>
      <c r="AD54" s="95"/>
      <c r="AE54" s="96">
        <v>23</v>
      </c>
      <c r="AF54" s="96">
        <v>97</v>
      </c>
      <c r="AG54" s="96">
        <v>119</v>
      </c>
      <c r="AH54" s="96">
        <v>115</v>
      </c>
      <c r="AI54" s="96">
        <v>100</v>
      </c>
      <c r="AJ54" s="96">
        <v>97</v>
      </c>
      <c r="AK54" s="96">
        <v>104</v>
      </c>
      <c r="AL54" s="96">
        <v>117</v>
      </c>
      <c r="AM54" s="96">
        <v>103</v>
      </c>
      <c r="AN54" s="96">
        <v>99</v>
      </c>
      <c r="AO54" s="96">
        <v>97</v>
      </c>
      <c r="AP54" s="96">
        <v>86</v>
      </c>
      <c r="AQ54" s="96">
        <v>69</v>
      </c>
      <c r="AR54" s="96">
        <v>56</v>
      </c>
      <c r="AS54" s="96">
        <v>41</v>
      </c>
      <c r="AT54" s="96">
        <v>28</v>
      </c>
      <c r="AU54" s="96">
        <v>19</v>
      </c>
      <c r="AV54" s="96">
        <v>12</v>
      </c>
      <c r="AW54" s="96">
        <v>9</v>
      </c>
      <c r="AX54" s="95"/>
      <c r="AY54" s="94">
        <v>110</v>
      </c>
      <c r="AZ54" s="94">
        <v>436</v>
      </c>
      <c r="BA54" s="94">
        <v>538</v>
      </c>
      <c r="BB54" s="94">
        <v>518</v>
      </c>
      <c r="BC54" s="94">
        <v>491</v>
      </c>
      <c r="BD54" s="94">
        <v>436</v>
      </c>
      <c r="BE54" s="94">
        <v>396</v>
      </c>
      <c r="BF54" s="94">
        <v>364</v>
      </c>
      <c r="BG54" s="94">
        <v>306</v>
      </c>
      <c r="BH54" s="94">
        <v>257</v>
      </c>
      <c r="BI54" s="94">
        <v>222</v>
      </c>
      <c r="BJ54" s="94">
        <v>195</v>
      </c>
      <c r="BK54" s="94">
        <v>162</v>
      </c>
      <c r="BL54" s="94">
        <v>131</v>
      </c>
      <c r="BM54" s="94">
        <v>98</v>
      </c>
      <c r="BN54" s="94">
        <v>69</v>
      </c>
      <c r="BO54" s="94">
        <v>44</v>
      </c>
      <c r="BP54" s="94">
        <v>27</v>
      </c>
      <c r="BQ54" s="94">
        <v>23</v>
      </c>
      <c r="BR54" s="95"/>
      <c r="BS54" s="97">
        <v>105</v>
      </c>
      <c r="BT54" s="97">
        <v>414</v>
      </c>
      <c r="BU54" s="97">
        <v>517</v>
      </c>
      <c r="BV54" s="97">
        <v>502</v>
      </c>
      <c r="BW54" s="97">
        <v>477</v>
      </c>
      <c r="BX54" s="97">
        <v>437</v>
      </c>
      <c r="BY54" s="97">
        <v>404</v>
      </c>
      <c r="BZ54" s="97">
        <v>386</v>
      </c>
      <c r="CA54" s="97">
        <v>335</v>
      </c>
      <c r="CB54" s="97">
        <v>288</v>
      </c>
      <c r="CC54" s="97">
        <v>245</v>
      </c>
      <c r="CD54" s="97">
        <v>208</v>
      </c>
      <c r="CE54" s="97">
        <v>170</v>
      </c>
      <c r="CF54" s="97">
        <v>135</v>
      </c>
      <c r="CG54" s="97">
        <v>102</v>
      </c>
      <c r="CH54" s="97">
        <v>72</v>
      </c>
      <c r="CI54" s="97">
        <v>48</v>
      </c>
      <c r="CJ54" s="97">
        <v>30</v>
      </c>
      <c r="CK54" s="97">
        <v>27</v>
      </c>
      <c r="CM54">
        <f t="shared" si="27"/>
        <v>1369</v>
      </c>
      <c r="CN54">
        <f t="shared" si="28"/>
        <v>1391</v>
      </c>
      <c r="CO54">
        <f t="shared" si="29"/>
        <v>4823</v>
      </c>
      <c r="CP54">
        <f t="shared" si="30"/>
        <v>4902</v>
      </c>
      <c r="CQ54" s="3"/>
      <c r="CR54" s="3">
        <f t="shared" si="31"/>
        <v>0</v>
      </c>
      <c r="CS54" s="3">
        <f t="shared" si="32"/>
        <v>0</v>
      </c>
      <c r="CT54" s="3">
        <f t="shared" si="33"/>
        <v>0</v>
      </c>
      <c r="CU54" s="3">
        <f t="shared" si="34"/>
        <v>0</v>
      </c>
      <c r="CV54" s="92"/>
      <c r="CW54" s="93"/>
      <c r="CX54" s="93"/>
      <c r="CY54" s="93"/>
      <c r="CZ54" s="93"/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3"/>
      <c r="DT54" s="93"/>
      <c r="DU54" s="93"/>
      <c r="DV54" s="93"/>
      <c r="DW54" s="93"/>
      <c r="DX54" s="93"/>
      <c r="DY54" s="93"/>
      <c r="DZ54" s="93"/>
      <c r="EA54" s="93"/>
      <c r="EB54" s="93"/>
      <c r="EC54" s="93"/>
      <c r="ED54" s="93"/>
      <c r="EE54" s="93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3"/>
      <c r="ER54" s="93"/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3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</row>
    <row r="55" spans="1:179" x14ac:dyDescent="0.25">
      <c r="A55" s="101">
        <f t="shared" si="35"/>
        <v>47</v>
      </c>
      <c r="B55" s="68" t="s">
        <v>63</v>
      </c>
      <c r="C55" s="63">
        <f t="shared" si="21"/>
        <v>1320</v>
      </c>
      <c r="D55" s="64">
        <f t="shared" si="22"/>
        <v>1341</v>
      </c>
      <c r="E55" s="69">
        <f t="shared" si="23"/>
        <v>2661</v>
      </c>
      <c r="F55" s="66"/>
      <c r="G55" s="70">
        <f t="shared" si="24"/>
        <v>4647</v>
      </c>
      <c r="H55" s="64">
        <f t="shared" si="25"/>
        <v>4722</v>
      </c>
      <c r="I55" s="69">
        <f t="shared" si="26"/>
        <v>9369</v>
      </c>
      <c r="J55" s="99"/>
      <c r="K55" s="94">
        <v>25</v>
      </c>
      <c r="L55" s="94">
        <v>103</v>
      </c>
      <c r="M55" s="94">
        <v>131</v>
      </c>
      <c r="N55" s="94">
        <v>124</v>
      </c>
      <c r="O55" s="94">
        <v>105</v>
      </c>
      <c r="P55" s="94">
        <v>99</v>
      </c>
      <c r="Q55" s="94">
        <v>98</v>
      </c>
      <c r="R55" s="94">
        <v>107</v>
      </c>
      <c r="S55" s="94">
        <v>88</v>
      </c>
      <c r="T55" s="94">
        <v>80</v>
      </c>
      <c r="U55" s="94">
        <v>79</v>
      </c>
      <c r="V55" s="94">
        <v>73</v>
      </c>
      <c r="W55" s="94">
        <v>60</v>
      </c>
      <c r="X55" s="94">
        <v>49</v>
      </c>
      <c r="Y55" s="94">
        <v>37</v>
      </c>
      <c r="Z55" s="94">
        <v>25</v>
      </c>
      <c r="AA55" s="94">
        <v>18</v>
      </c>
      <c r="AB55" s="94">
        <v>11</v>
      </c>
      <c r="AC55" s="94">
        <v>8</v>
      </c>
      <c r="AD55" s="95"/>
      <c r="AE55" s="96">
        <v>22</v>
      </c>
      <c r="AF55" s="96">
        <v>93</v>
      </c>
      <c r="AG55" s="96">
        <v>115</v>
      </c>
      <c r="AH55" s="96">
        <v>110</v>
      </c>
      <c r="AI55" s="96">
        <v>96</v>
      </c>
      <c r="AJ55" s="96">
        <v>94</v>
      </c>
      <c r="AK55" s="96">
        <v>100</v>
      </c>
      <c r="AL55" s="96">
        <v>114</v>
      </c>
      <c r="AM55" s="96">
        <v>99</v>
      </c>
      <c r="AN55" s="96">
        <v>95</v>
      </c>
      <c r="AO55" s="96">
        <v>94</v>
      </c>
      <c r="AP55" s="96">
        <v>83</v>
      </c>
      <c r="AQ55" s="96">
        <v>66</v>
      </c>
      <c r="AR55" s="96">
        <v>54</v>
      </c>
      <c r="AS55" s="96">
        <v>39</v>
      </c>
      <c r="AT55" s="96">
        <v>27</v>
      </c>
      <c r="AU55" s="96">
        <v>19</v>
      </c>
      <c r="AV55" s="96">
        <v>12</v>
      </c>
      <c r="AW55" s="96">
        <v>9</v>
      </c>
      <c r="AX55" s="95"/>
      <c r="AY55" s="94">
        <v>106</v>
      </c>
      <c r="AZ55" s="94">
        <v>420</v>
      </c>
      <c r="BA55" s="94">
        <v>518</v>
      </c>
      <c r="BB55" s="94">
        <v>499</v>
      </c>
      <c r="BC55" s="94">
        <v>473</v>
      </c>
      <c r="BD55" s="94">
        <v>420</v>
      </c>
      <c r="BE55" s="94">
        <v>381</v>
      </c>
      <c r="BF55" s="94">
        <v>351</v>
      </c>
      <c r="BG55" s="94">
        <v>295</v>
      </c>
      <c r="BH55" s="94">
        <v>247</v>
      </c>
      <c r="BI55" s="94">
        <v>214</v>
      </c>
      <c r="BJ55" s="94">
        <v>188</v>
      </c>
      <c r="BK55" s="94">
        <v>156</v>
      </c>
      <c r="BL55" s="94">
        <v>127</v>
      </c>
      <c r="BM55" s="94">
        <v>95</v>
      </c>
      <c r="BN55" s="94">
        <v>66</v>
      </c>
      <c r="BO55" s="94">
        <v>42</v>
      </c>
      <c r="BP55" s="94">
        <v>26</v>
      </c>
      <c r="BQ55" s="94">
        <v>23</v>
      </c>
      <c r="BR55" s="95"/>
      <c r="BS55" s="97">
        <v>101</v>
      </c>
      <c r="BT55" s="97">
        <v>398</v>
      </c>
      <c r="BU55" s="97">
        <v>498</v>
      </c>
      <c r="BV55" s="97">
        <v>484</v>
      </c>
      <c r="BW55" s="97">
        <v>460</v>
      </c>
      <c r="BX55" s="97">
        <v>421</v>
      </c>
      <c r="BY55" s="97">
        <v>389</v>
      </c>
      <c r="BZ55" s="97">
        <v>373</v>
      </c>
      <c r="CA55" s="97">
        <v>322</v>
      </c>
      <c r="CB55" s="97">
        <v>278</v>
      </c>
      <c r="CC55" s="97">
        <v>236</v>
      </c>
      <c r="CD55" s="97">
        <v>200</v>
      </c>
      <c r="CE55" s="97">
        <v>164</v>
      </c>
      <c r="CF55" s="97">
        <v>130</v>
      </c>
      <c r="CG55" s="97">
        <v>98</v>
      </c>
      <c r="CH55" s="97">
        <v>69</v>
      </c>
      <c r="CI55" s="97">
        <v>46</v>
      </c>
      <c r="CJ55" s="97">
        <v>29</v>
      </c>
      <c r="CK55" s="97">
        <v>26</v>
      </c>
      <c r="CM55">
        <f t="shared" si="27"/>
        <v>1320</v>
      </c>
      <c r="CN55">
        <f t="shared" si="28"/>
        <v>1341</v>
      </c>
      <c r="CO55">
        <f t="shared" si="29"/>
        <v>4647</v>
      </c>
      <c r="CP55">
        <f t="shared" si="30"/>
        <v>4722</v>
      </c>
      <c r="CQ55" s="3"/>
      <c r="CR55" s="3">
        <f t="shared" si="31"/>
        <v>0</v>
      </c>
      <c r="CS55" s="3">
        <f t="shared" si="32"/>
        <v>0</v>
      </c>
      <c r="CT55" s="3">
        <f t="shared" si="33"/>
        <v>0</v>
      </c>
      <c r="CU55" s="3">
        <f t="shared" si="34"/>
        <v>0</v>
      </c>
      <c r="CV55" s="92"/>
      <c r="CW55" s="93"/>
      <c r="CX55" s="93"/>
      <c r="CY55" s="93"/>
      <c r="CZ55" s="93"/>
      <c r="DA55" s="93"/>
      <c r="DB55" s="93"/>
      <c r="DC55" s="93"/>
      <c r="DD55" s="93"/>
      <c r="DE55" s="93"/>
      <c r="DF55" s="93"/>
      <c r="DG55" s="93"/>
      <c r="DH55" s="93"/>
      <c r="DI55" s="93"/>
      <c r="DJ55" s="93"/>
      <c r="DK55" s="93"/>
      <c r="DL55" s="93"/>
      <c r="DM55" s="93"/>
      <c r="DN55" s="93"/>
      <c r="DO55" s="93"/>
      <c r="DP55" s="93"/>
      <c r="DQ55" s="93"/>
      <c r="DR55" s="93"/>
      <c r="DS55" s="93"/>
      <c r="DT55" s="93"/>
      <c r="DU55" s="93"/>
      <c r="DV55" s="93"/>
      <c r="DW55" s="93"/>
      <c r="DX55" s="93"/>
      <c r="DY55" s="93"/>
      <c r="DZ55" s="93"/>
      <c r="EA55" s="93"/>
      <c r="EB55" s="93"/>
      <c r="EC55" s="93"/>
      <c r="ED55" s="93"/>
      <c r="EE55" s="93"/>
      <c r="EF55" s="93"/>
      <c r="EG55" s="93"/>
      <c r="EH55" s="93"/>
      <c r="EI55" s="93"/>
      <c r="EJ55" s="93"/>
      <c r="EK55" s="93"/>
      <c r="EL55" s="93"/>
      <c r="EM55" s="93"/>
      <c r="EN55" s="93"/>
      <c r="EO55" s="93"/>
      <c r="EP55" s="93"/>
      <c r="EQ55" s="93"/>
      <c r="ER55" s="93"/>
      <c r="ES55" s="93"/>
      <c r="ET55" s="93"/>
      <c r="EU55" s="93"/>
      <c r="EV55" s="93"/>
      <c r="EW55" s="93"/>
      <c r="EX55" s="93"/>
      <c r="EY55" s="93"/>
      <c r="EZ55" s="93"/>
      <c r="FA55" s="93"/>
      <c r="FB55" s="93"/>
      <c r="FC55" s="93"/>
      <c r="FD55" s="93"/>
      <c r="FE55" s="93"/>
      <c r="FF55" s="93"/>
      <c r="FG55" s="93"/>
      <c r="FH55" s="93"/>
      <c r="FI55" s="93"/>
      <c r="FJ55" s="93"/>
      <c r="FK55" s="93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</row>
    <row r="56" spans="1:179" x14ac:dyDescent="0.25">
      <c r="A56" s="101">
        <f t="shared" si="35"/>
        <v>48</v>
      </c>
      <c r="B56" s="68" t="s">
        <v>64</v>
      </c>
      <c r="C56" s="63">
        <f t="shared" si="21"/>
        <v>3490</v>
      </c>
      <c r="D56" s="64">
        <f t="shared" si="22"/>
        <v>3546</v>
      </c>
      <c r="E56" s="69">
        <f t="shared" si="23"/>
        <v>7036</v>
      </c>
      <c r="F56" s="66"/>
      <c r="G56" s="70">
        <f t="shared" si="24"/>
        <v>12296</v>
      </c>
      <c r="H56" s="64">
        <f t="shared" si="25"/>
        <v>12493</v>
      </c>
      <c r="I56" s="69">
        <f t="shared" si="26"/>
        <v>24789</v>
      </c>
      <c r="J56" s="99"/>
      <c r="K56" s="94">
        <v>66</v>
      </c>
      <c r="L56" s="94">
        <v>274</v>
      </c>
      <c r="M56" s="94">
        <v>347</v>
      </c>
      <c r="N56" s="94">
        <v>329</v>
      </c>
      <c r="O56" s="94">
        <v>277</v>
      </c>
      <c r="P56" s="94">
        <v>262</v>
      </c>
      <c r="Q56" s="94">
        <v>260</v>
      </c>
      <c r="R56" s="94">
        <v>273</v>
      </c>
      <c r="S56" s="94">
        <v>233</v>
      </c>
      <c r="T56" s="94">
        <v>212</v>
      </c>
      <c r="U56" s="94">
        <v>210</v>
      </c>
      <c r="V56" s="94">
        <v>193</v>
      </c>
      <c r="W56" s="94">
        <v>159</v>
      </c>
      <c r="X56" s="94">
        <v>130</v>
      </c>
      <c r="Y56" s="94">
        <v>99</v>
      </c>
      <c r="Z56" s="94">
        <v>68</v>
      </c>
      <c r="AA56" s="94">
        <v>47</v>
      </c>
      <c r="AB56" s="94">
        <v>29</v>
      </c>
      <c r="AC56" s="94">
        <v>22</v>
      </c>
      <c r="AD56" s="95"/>
      <c r="AE56" s="96">
        <v>59</v>
      </c>
      <c r="AF56" s="96">
        <v>247</v>
      </c>
      <c r="AG56" s="96">
        <v>305</v>
      </c>
      <c r="AH56" s="96">
        <v>293</v>
      </c>
      <c r="AI56" s="96">
        <v>255</v>
      </c>
      <c r="AJ56" s="96">
        <v>249</v>
      </c>
      <c r="AK56" s="96">
        <v>266</v>
      </c>
      <c r="AL56" s="96">
        <v>283</v>
      </c>
      <c r="AM56" s="96">
        <v>263</v>
      </c>
      <c r="AN56" s="96">
        <v>253</v>
      </c>
      <c r="AO56" s="96">
        <v>249</v>
      </c>
      <c r="AP56" s="96">
        <v>220</v>
      </c>
      <c r="AQ56" s="96">
        <v>176</v>
      </c>
      <c r="AR56" s="96">
        <v>143</v>
      </c>
      <c r="AS56" s="96">
        <v>105</v>
      </c>
      <c r="AT56" s="96">
        <v>72</v>
      </c>
      <c r="AU56" s="96">
        <v>50</v>
      </c>
      <c r="AV56" s="96">
        <v>33</v>
      </c>
      <c r="AW56" s="96">
        <v>25</v>
      </c>
      <c r="AX56" s="95"/>
      <c r="AY56" s="94">
        <v>281</v>
      </c>
      <c r="AZ56" s="94">
        <v>1111</v>
      </c>
      <c r="BA56" s="94">
        <v>1372</v>
      </c>
      <c r="BB56" s="94">
        <v>1322</v>
      </c>
      <c r="BC56" s="94">
        <v>1252</v>
      </c>
      <c r="BD56" s="94">
        <v>1111</v>
      </c>
      <c r="BE56" s="94">
        <v>1009</v>
      </c>
      <c r="BF56" s="94">
        <v>919</v>
      </c>
      <c r="BG56" s="94">
        <v>780</v>
      </c>
      <c r="BH56" s="94">
        <v>655</v>
      </c>
      <c r="BI56" s="94">
        <v>566</v>
      </c>
      <c r="BJ56" s="94">
        <v>497</v>
      </c>
      <c r="BK56" s="94">
        <v>415</v>
      </c>
      <c r="BL56" s="94">
        <v>336</v>
      </c>
      <c r="BM56" s="94">
        <v>252</v>
      </c>
      <c r="BN56" s="94">
        <v>176</v>
      </c>
      <c r="BO56" s="94">
        <v>113</v>
      </c>
      <c r="BP56" s="94">
        <v>69</v>
      </c>
      <c r="BQ56" s="94">
        <v>60</v>
      </c>
      <c r="BR56" s="95"/>
      <c r="BS56" s="97">
        <v>267</v>
      </c>
      <c r="BT56" s="97">
        <v>1055</v>
      </c>
      <c r="BU56" s="97">
        <v>1320</v>
      </c>
      <c r="BV56" s="97">
        <v>1281</v>
      </c>
      <c r="BW56" s="97">
        <v>1217</v>
      </c>
      <c r="BX56" s="97">
        <v>1113</v>
      </c>
      <c r="BY56" s="97">
        <v>1031</v>
      </c>
      <c r="BZ56" s="97">
        <v>969</v>
      </c>
      <c r="CA56" s="97">
        <v>854</v>
      </c>
      <c r="CB56" s="97">
        <v>735</v>
      </c>
      <c r="CC56" s="97">
        <v>626</v>
      </c>
      <c r="CD56" s="97">
        <v>530</v>
      </c>
      <c r="CE56" s="97">
        <v>435</v>
      </c>
      <c r="CF56" s="97">
        <v>345</v>
      </c>
      <c r="CG56" s="97">
        <v>261</v>
      </c>
      <c r="CH56" s="97">
        <v>185</v>
      </c>
      <c r="CI56" s="97">
        <v>123</v>
      </c>
      <c r="CJ56" s="97">
        <v>77</v>
      </c>
      <c r="CK56" s="97">
        <v>69</v>
      </c>
      <c r="CM56">
        <f t="shared" si="27"/>
        <v>3490</v>
      </c>
      <c r="CN56">
        <f t="shared" si="28"/>
        <v>3546</v>
      </c>
      <c r="CO56">
        <f t="shared" si="29"/>
        <v>12296</v>
      </c>
      <c r="CP56">
        <f t="shared" si="30"/>
        <v>12493</v>
      </c>
      <c r="CQ56" s="3"/>
      <c r="CR56" s="3">
        <f t="shared" si="31"/>
        <v>0</v>
      </c>
      <c r="CS56" s="3">
        <f t="shared" si="32"/>
        <v>0</v>
      </c>
      <c r="CT56" s="3">
        <f t="shared" si="33"/>
        <v>0</v>
      </c>
      <c r="CU56" s="3">
        <f t="shared" si="34"/>
        <v>0</v>
      </c>
      <c r="CV56" s="92"/>
      <c r="CW56" s="93"/>
      <c r="CX56" s="93"/>
      <c r="CY56" s="93"/>
      <c r="CZ56" s="93"/>
      <c r="DA56" s="93"/>
      <c r="DB56" s="93"/>
      <c r="DC56" s="93"/>
      <c r="DD56" s="93"/>
      <c r="DE56" s="93"/>
      <c r="DF56" s="93"/>
      <c r="DG56" s="93"/>
      <c r="DH56" s="93"/>
      <c r="DI56" s="93"/>
      <c r="DJ56" s="93"/>
      <c r="DK56" s="93"/>
      <c r="DL56" s="93"/>
      <c r="DM56" s="93"/>
      <c r="DN56" s="93"/>
      <c r="DO56" s="93"/>
      <c r="DP56" s="93"/>
      <c r="DQ56" s="93"/>
      <c r="DR56" s="93"/>
      <c r="DS56" s="93"/>
      <c r="DT56" s="93"/>
      <c r="DU56" s="93"/>
      <c r="DV56" s="93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3"/>
      <c r="EM56" s="93"/>
      <c r="EN56" s="93"/>
      <c r="EO56" s="93"/>
      <c r="EP56" s="93"/>
      <c r="EQ56" s="93"/>
      <c r="ER56" s="93"/>
      <c r="ES56" s="93"/>
      <c r="ET56" s="93"/>
      <c r="EU56" s="93"/>
      <c r="EV56" s="93"/>
      <c r="EW56" s="93"/>
      <c r="EX56" s="93"/>
      <c r="EY56" s="93"/>
      <c r="EZ56" s="93"/>
      <c r="FA56" s="93"/>
      <c r="FB56" s="93"/>
      <c r="FC56" s="93"/>
      <c r="FD56" s="93"/>
      <c r="FE56" s="93"/>
      <c r="FF56" s="93"/>
      <c r="FG56" s="93"/>
      <c r="FH56" s="93"/>
      <c r="FI56" s="93"/>
      <c r="FJ56" s="93"/>
      <c r="FK56" s="93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</row>
    <row r="57" spans="1:179" x14ac:dyDescent="0.25">
      <c r="A57" s="101">
        <f t="shared" si="35"/>
        <v>49</v>
      </c>
      <c r="B57" s="68" t="s">
        <v>65</v>
      </c>
      <c r="C57" s="63">
        <f t="shared" si="21"/>
        <v>756</v>
      </c>
      <c r="D57" s="64">
        <f t="shared" si="22"/>
        <v>768</v>
      </c>
      <c r="E57" s="69">
        <f t="shared" si="23"/>
        <v>1524</v>
      </c>
      <c r="F57" s="66"/>
      <c r="G57" s="70">
        <f t="shared" si="24"/>
        <v>2661</v>
      </c>
      <c r="H57" s="64">
        <f t="shared" si="25"/>
        <v>2703</v>
      </c>
      <c r="I57" s="69">
        <f t="shared" si="26"/>
        <v>5364</v>
      </c>
      <c r="J57" s="99"/>
      <c r="K57" s="94">
        <v>14</v>
      </c>
      <c r="L57" s="94">
        <v>59</v>
      </c>
      <c r="M57" s="94">
        <v>75</v>
      </c>
      <c r="N57" s="94">
        <v>71</v>
      </c>
      <c r="O57" s="94">
        <v>60</v>
      </c>
      <c r="P57" s="94">
        <v>56</v>
      </c>
      <c r="Q57" s="94">
        <v>56</v>
      </c>
      <c r="R57" s="94">
        <v>66</v>
      </c>
      <c r="S57" s="94">
        <v>50</v>
      </c>
      <c r="T57" s="94">
        <v>46</v>
      </c>
      <c r="U57" s="94">
        <v>45</v>
      </c>
      <c r="V57" s="94">
        <v>41</v>
      </c>
      <c r="W57" s="94">
        <v>34</v>
      </c>
      <c r="X57" s="94">
        <v>28</v>
      </c>
      <c r="Y57" s="94">
        <v>21</v>
      </c>
      <c r="Z57" s="94">
        <v>14</v>
      </c>
      <c r="AA57" s="94">
        <v>10</v>
      </c>
      <c r="AB57" s="94">
        <v>6</v>
      </c>
      <c r="AC57" s="94">
        <v>4</v>
      </c>
      <c r="AD57" s="95"/>
      <c r="AE57" s="96">
        <v>12</v>
      </c>
      <c r="AF57" s="96">
        <v>53</v>
      </c>
      <c r="AG57" s="96">
        <v>66</v>
      </c>
      <c r="AH57" s="96">
        <v>63</v>
      </c>
      <c r="AI57" s="96">
        <v>55</v>
      </c>
      <c r="AJ57" s="96">
        <v>53</v>
      </c>
      <c r="AK57" s="96">
        <v>57</v>
      </c>
      <c r="AL57" s="96">
        <v>70</v>
      </c>
      <c r="AM57" s="96">
        <v>57</v>
      </c>
      <c r="AN57" s="96">
        <v>54</v>
      </c>
      <c r="AO57" s="96">
        <v>53</v>
      </c>
      <c r="AP57" s="96">
        <v>47</v>
      </c>
      <c r="AQ57" s="96">
        <v>38</v>
      </c>
      <c r="AR57" s="96">
        <v>31</v>
      </c>
      <c r="AS57" s="96">
        <v>22</v>
      </c>
      <c r="AT57" s="96">
        <v>15</v>
      </c>
      <c r="AU57" s="96">
        <v>10</v>
      </c>
      <c r="AV57" s="96">
        <v>7</v>
      </c>
      <c r="AW57" s="96">
        <v>5</v>
      </c>
      <c r="AX57" s="95"/>
      <c r="AY57" s="94">
        <v>60</v>
      </c>
      <c r="AZ57" s="94">
        <v>240</v>
      </c>
      <c r="BA57" s="94">
        <v>296</v>
      </c>
      <c r="BB57" s="94">
        <v>286</v>
      </c>
      <c r="BC57" s="94">
        <v>270</v>
      </c>
      <c r="BD57" s="94">
        <v>240</v>
      </c>
      <c r="BE57" s="94">
        <v>218</v>
      </c>
      <c r="BF57" s="94">
        <v>209</v>
      </c>
      <c r="BG57" s="94">
        <v>168</v>
      </c>
      <c r="BH57" s="94">
        <v>141</v>
      </c>
      <c r="BI57" s="94">
        <v>122</v>
      </c>
      <c r="BJ57" s="94">
        <v>107</v>
      </c>
      <c r="BK57" s="94">
        <v>89</v>
      </c>
      <c r="BL57" s="94">
        <v>72</v>
      </c>
      <c r="BM57" s="94">
        <v>54</v>
      </c>
      <c r="BN57" s="94">
        <v>38</v>
      </c>
      <c r="BO57" s="94">
        <v>24</v>
      </c>
      <c r="BP57" s="94">
        <v>14</v>
      </c>
      <c r="BQ57" s="94">
        <v>13</v>
      </c>
      <c r="BR57" s="95"/>
      <c r="BS57" s="97">
        <v>57</v>
      </c>
      <c r="BT57" s="97">
        <v>228</v>
      </c>
      <c r="BU57" s="97">
        <v>285</v>
      </c>
      <c r="BV57" s="97">
        <v>277</v>
      </c>
      <c r="BW57" s="97">
        <v>263</v>
      </c>
      <c r="BX57" s="97">
        <v>241</v>
      </c>
      <c r="BY57" s="97">
        <v>223</v>
      </c>
      <c r="BZ57" s="97">
        <v>216</v>
      </c>
      <c r="CA57" s="97">
        <v>184</v>
      </c>
      <c r="CB57" s="97">
        <v>159</v>
      </c>
      <c r="CC57" s="97">
        <v>135</v>
      </c>
      <c r="CD57" s="97">
        <v>114</v>
      </c>
      <c r="CE57" s="97">
        <v>94</v>
      </c>
      <c r="CF57" s="97">
        <v>74</v>
      </c>
      <c r="CG57" s="97">
        <v>56</v>
      </c>
      <c r="CH57" s="97">
        <v>40</v>
      </c>
      <c r="CI57" s="97">
        <v>26</v>
      </c>
      <c r="CJ57" s="97">
        <v>16</v>
      </c>
      <c r="CK57" s="97">
        <v>15</v>
      </c>
      <c r="CM57">
        <f t="shared" si="27"/>
        <v>756</v>
      </c>
      <c r="CN57">
        <f t="shared" si="28"/>
        <v>768</v>
      </c>
      <c r="CO57">
        <f t="shared" si="29"/>
        <v>2661</v>
      </c>
      <c r="CP57">
        <f t="shared" si="30"/>
        <v>2703</v>
      </c>
      <c r="CQ57" s="3"/>
      <c r="CR57" s="3">
        <f t="shared" si="31"/>
        <v>0</v>
      </c>
      <c r="CS57" s="3">
        <f t="shared" si="32"/>
        <v>0</v>
      </c>
      <c r="CT57" s="3">
        <f t="shared" si="33"/>
        <v>0</v>
      </c>
      <c r="CU57" s="3">
        <f t="shared" si="34"/>
        <v>0</v>
      </c>
      <c r="CV57" s="92"/>
      <c r="CW57" s="93"/>
      <c r="CX57" s="93"/>
      <c r="CY57" s="93"/>
      <c r="CZ57" s="93"/>
      <c r="DA57" s="93"/>
      <c r="DB57" s="93"/>
      <c r="DC57" s="93"/>
      <c r="DD57" s="93"/>
      <c r="DE57" s="93"/>
      <c r="DF57" s="93"/>
      <c r="DG57" s="93"/>
      <c r="DH57" s="93"/>
      <c r="DI57" s="93"/>
      <c r="DJ57" s="93"/>
      <c r="DK57" s="93"/>
      <c r="DL57" s="93"/>
      <c r="DM57" s="93"/>
      <c r="DN57" s="93"/>
      <c r="DO57" s="93"/>
      <c r="DP57" s="93"/>
      <c r="DQ57" s="93"/>
      <c r="DR57" s="93"/>
      <c r="DS57" s="93"/>
      <c r="DT57" s="93"/>
      <c r="DU57" s="93"/>
      <c r="DV57" s="93"/>
      <c r="DW57" s="93"/>
      <c r="DX57" s="93"/>
      <c r="DY57" s="93"/>
      <c r="DZ57" s="93"/>
      <c r="EA57" s="93"/>
      <c r="EB57" s="93"/>
      <c r="EC57" s="93"/>
      <c r="ED57" s="93"/>
      <c r="EE57" s="93"/>
      <c r="EF57" s="93"/>
      <c r="EG57" s="93"/>
      <c r="EH57" s="93"/>
      <c r="EI57" s="93"/>
      <c r="EJ57" s="93"/>
      <c r="EK57" s="93"/>
      <c r="EL57" s="93"/>
      <c r="EM57" s="93"/>
      <c r="EN57" s="93"/>
      <c r="EO57" s="93"/>
      <c r="EP57" s="93"/>
      <c r="EQ57" s="93"/>
      <c r="ER57" s="93"/>
      <c r="ES57" s="93"/>
      <c r="ET57" s="93"/>
      <c r="EU57" s="93"/>
      <c r="EV57" s="93"/>
      <c r="EW57" s="93"/>
      <c r="EX57" s="93"/>
      <c r="EY57" s="93"/>
      <c r="EZ57" s="93"/>
      <c r="FA57" s="93"/>
      <c r="FB57" s="93"/>
      <c r="FC57" s="93"/>
      <c r="FD57" s="93"/>
      <c r="FE57" s="93"/>
      <c r="FF57" s="93"/>
      <c r="FG57" s="93"/>
      <c r="FH57" s="93"/>
      <c r="FI57" s="93"/>
      <c r="FJ57" s="93"/>
      <c r="FK57" s="93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</row>
    <row r="58" spans="1:179" x14ac:dyDescent="0.25">
      <c r="A58" s="101">
        <f t="shared" si="35"/>
        <v>50</v>
      </c>
      <c r="B58" s="68" t="s">
        <v>66</v>
      </c>
      <c r="C58" s="63">
        <f t="shared" si="21"/>
        <v>4943</v>
      </c>
      <c r="D58" s="64">
        <f t="shared" si="22"/>
        <v>5022</v>
      </c>
      <c r="E58" s="69">
        <f t="shared" si="23"/>
        <v>9965</v>
      </c>
      <c r="F58" s="66"/>
      <c r="G58" s="70">
        <f t="shared" si="24"/>
        <v>17410</v>
      </c>
      <c r="H58" s="64">
        <f t="shared" si="25"/>
        <v>17690</v>
      </c>
      <c r="I58" s="69">
        <f t="shared" si="26"/>
        <v>35100</v>
      </c>
      <c r="J58" s="99"/>
      <c r="K58" s="94">
        <v>94</v>
      </c>
      <c r="L58" s="94">
        <v>388</v>
      </c>
      <c r="M58" s="94">
        <v>492</v>
      </c>
      <c r="N58" s="94">
        <v>466</v>
      </c>
      <c r="O58" s="94">
        <v>393</v>
      </c>
      <c r="P58" s="94">
        <v>371</v>
      </c>
      <c r="Q58" s="94">
        <v>369</v>
      </c>
      <c r="R58" s="94">
        <v>382</v>
      </c>
      <c r="S58" s="94">
        <v>330</v>
      </c>
      <c r="T58" s="94">
        <v>301</v>
      </c>
      <c r="U58" s="94">
        <v>298</v>
      </c>
      <c r="V58" s="94">
        <v>274</v>
      </c>
      <c r="W58" s="94">
        <v>225</v>
      </c>
      <c r="X58" s="94">
        <v>184</v>
      </c>
      <c r="Y58" s="94">
        <v>140</v>
      </c>
      <c r="Z58" s="94">
        <v>97</v>
      </c>
      <c r="AA58" s="94">
        <v>67</v>
      </c>
      <c r="AB58" s="94">
        <v>41</v>
      </c>
      <c r="AC58" s="94">
        <v>31</v>
      </c>
      <c r="AD58" s="95"/>
      <c r="AE58" s="96">
        <v>84</v>
      </c>
      <c r="AF58" s="96">
        <v>350</v>
      </c>
      <c r="AG58" s="96">
        <v>433</v>
      </c>
      <c r="AH58" s="96">
        <v>415</v>
      </c>
      <c r="AI58" s="96">
        <v>361</v>
      </c>
      <c r="AJ58" s="96">
        <v>352</v>
      </c>
      <c r="AK58" s="96">
        <v>377</v>
      </c>
      <c r="AL58" s="96">
        <v>399</v>
      </c>
      <c r="AM58" s="96">
        <v>372</v>
      </c>
      <c r="AN58" s="96">
        <v>359</v>
      </c>
      <c r="AO58" s="96">
        <v>352</v>
      </c>
      <c r="AP58" s="96">
        <v>312</v>
      </c>
      <c r="AQ58" s="96">
        <v>250</v>
      </c>
      <c r="AR58" s="96">
        <v>203</v>
      </c>
      <c r="AS58" s="96">
        <v>149</v>
      </c>
      <c r="AT58" s="96">
        <v>102</v>
      </c>
      <c r="AU58" s="96">
        <v>71</v>
      </c>
      <c r="AV58" s="96">
        <v>46</v>
      </c>
      <c r="AW58" s="96">
        <v>35</v>
      </c>
      <c r="AX58" s="95"/>
      <c r="AY58" s="94">
        <v>398</v>
      </c>
      <c r="AZ58" s="94">
        <v>1574</v>
      </c>
      <c r="BA58" s="94">
        <v>1942</v>
      </c>
      <c r="BB58" s="94">
        <v>1873</v>
      </c>
      <c r="BC58" s="94">
        <v>1772</v>
      </c>
      <c r="BD58" s="94">
        <v>1574</v>
      </c>
      <c r="BE58" s="94">
        <v>1429</v>
      </c>
      <c r="BF58" s="94">
        <v>1299</v>
      </c>
      <c r="BG58" s="94">
        <v>1105</v>
      </c>
      <c r="BH58" s="94">
        <v>928</v>
      </c>
      <c r="BI58" s="94">
        <v>802</v>
      </c>
      <c r="BJ58" s="94">
        <v>704</v>
      </c>
      <c r="BK58" s="94">
        <v>587</v>
      </c>
      <c r="BL58" s="94">
        <v>475</v>
      </c>
      <c r="BM58" s="94">
        <v>356</v>
      </c>
      <c r="BN58" s="94">
        <v>249</v>
      </c>
      <c r="BO58" s="94">
        <v>160</v>
      </c>
      <c r="BP58" s="94">
        <v>97</v>
      </c>
      <c r="BQ58" s="94">
        <v>86</v>
      </c>
      <c r="BR58" s="95"/>
      <c r="BS58" s="97">
        <v>379</v>
      </c>
      <c r="BT58" s="97">
        <v>1494</v>
      </c>
      <c r="BU58" s="97">
        <v>1869</v>
      </c>
      <c r="BV58" s="97">
        <v>1814</v>
      </c>
      <c r="BW58" s="97">
        <v>1724</v>
      </c>
      <c r="BX58" s="97">
        <v>1577</v>
      </c>
      <c r="BY58" s="97">
        <v>1459</v>
      </c>
      <c r="BZ58" s="97">
        <v>1367</v>
      </c>
      <c r="CA58" s="97">
        <v>1209</v>
      </c>
      <c r="CB58" s="97">
        <v>1041</v>
      </c>
      <c r="CC58" s="97">
        <v>887</v>
      </c>
      <c r="CD58" s="97">
        <v>751</v>
      </c>
      <c r="CE58" s="97">
        <v>616</v>
      </c>
      <c r="CF58" s="97">
        <v>489</v>
      </c>
      <c r="CG58" s="97">
        <v>370</v>
      </c>
      <c r="CH58" s="97">
        <v>262</v>
      </c>
      <c r="CI58" s="97">
        <v>174</v>
      </c>
      <c r="CJ58" s="97">
        <v>110</v>
      </c>
      <c r="CK58" s="97">
        <v>98</v>
      </c>
      <c r="CM58">
        <f t="shared" si="27"/>
        <v>4943</v>
      </c>
      <c r="CN58">
        <f t="shared" si="28"/>
        <v>5022</v>
      </c>
      <c r="CO58">
        <f t="shared" si="29"/>
        <v>17410</v>
      </c>
      <c r="CP58">
        <f t="shared" si="30"/>
        <v>17690</v>
      </c>
      <c r="CQ58" s="3"/>
      <c r="CR58" s="3">
        <f t="shared" si="31"/>
        <v>0</v>
      </c>
      <c r="CS58" s="3">
        <f t="shared" si="32"/>
        <v>0</v>
      </c>
      <c r="CT58" s="3">
        <f t="shared" si="33"/>
        <v>0</v>
      </c>
      <c r="CU58" s="3">
        <f t="shared" si="34"/>
        <v>0</v>
      </c>
      <c r="CV58" s="92"/>
      <c r="CW58" s="93"/>
      <c r="CX58" s="93"/>
      <c r="CY58" s="93"/>
      <c r="CZ58" s="93"/>
      <c r="DA58" s="93"/>
      <c r="DB58" s="93"/>
      <c r="DC58" s="93"/>
      <c r="DD58" s="93"/>
      <c r="DE58" s="93"/>
      <c r="DF58" s="93"/>
      <c r="DG58" s="93"/>
      <c r="DH58" s="93"/>
      <c r="DI58" s="93"/>
      <c r="DJ58" s="93"/>
      <c r="DK58" s="93"/>
      <c r="DL58" s="93"/>
      <c r="DM58" s="93"/>
      <c r="DN58" s="93"/>
      <c r="DO58" s="93"/>
      <c r="DP58" s="93"/>
      <c r="DQ58" s="93"/>
      <c r="DR58" s="93"/>
      <c r="DS58" s="93"/>
      <c r="DT58" s="93"/>
      <c r="DU58" s="93"/>
      <c r="DV58" s="93"/>
      <c r="DW58" s="93"/>
      <c r="DX58" s="93"/>
      <c r="DY58" s="93"/>
      <c r="DZ58" s="93"/>
      <c r="EA58" s="93"/>
      <c r="EB58" s="93"/>
      <c r="EC58" s="93"/>
      <c r="ED58" s="93"/>
      <c r="EE58" s="93"/>
      <c r="EF58" s="93"/>
      <c r="EG58" s="93"/>
      <c r="EH58" s="93"/>
      <c r="EI58" s="93"/>
      <c r="EJ58" s="93"/>
      <c r="EK58" s="93"/>
      <c r="EL58" s="93"/>
      <c r="EM58" s="93"/>
      <c r="EN58" s="93"/>
      <c r="EO58" s="93"/>
      <c r="EP58" s="93"/>
      <c r="EQ58" s="93"/>
      <c r="ER58" s="93"/>
      <c r="ES58" s="93"/>
      <c r="ET58" s="93"/>
      <c r="EU58" s="93"/>
      <c r="EV58" s="93"/>
      <c r="EW58" s="93"/>
      <c r="EX58" s="93"/>
      <c r="EY58" s="93"/>
      <c r="EZ58" s="93"/>
      <c r="FA58" s="93"/>
      <c r="FB58" s="93"/>
      <c r="FC58" s="93"/>
      <c r="FD58" s="93"/>
      <c r="FE58" s="93"/>
      <c r="FF58" s="93"/>
      <c r="FG58" s="93"/>
      <c r="FH58" s="93"/>
      <c r="FI58" s="93"/>
      <c r="FJ58" s="93"/>
      <c r="FK58" s="93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</row>
    <row r="59" spans="1:179" x14ac:dyDescent="0.25">
      <c r="A59" s="101">
        <f t="shared" si="35"/>
        <v>51</v>
      </c>
      <c r="B59" s="68" t="s">
        <v>67</v>
      </c>
      <c r="C59" s="63">
        <f t="shared" si="21"/>
        <v>2866</v>
      </c>
      <c r="D59" s="64">
        <f t="shared" si="22"/>
        <v>2912</v>
      </c>
      <c r="E59" s="69">
        <f t="shared" si="23"/>
        <v>5778</v>
      </c>
      <c r="F59" s="66"/>
      <c r="G59" s="70">
        <f t="shared" si="24"/>
        <v>10098</v>
      </c>
      <c r="H59" s="64">
        <f t="shared" si="25"/>
        <v>10260</v>
      </c>
      <c r="I59" s="69">
        <f t="shared" si="26"/>
        <v>20358</v>
      </c>
      <c r="J59" s="99"/>
      <c r="K59" s="94">
        <v>54</v>
      </c>
      <c r="L59" s="94">
        <v>225</v>
      </c>
      <c r="M59" s="94">
        <v>285</v>
      </c>
      <c r="N59" s="94">
        <v>270</v>
      </c>
      <c r="O59" s="94">
        <v>228</v>
      </c>
      <c r="P59" s="94">
        <v>215</v>
      </c>
      <c r="Q59" s="94">
        <v>213</v>
      </c>
      <c r="R59" s="94">
        <v>226</v>
      </c>
      <c r="S59" s="94">
        <v>191</v>
      </c>
      <c r="T59" s="94">
        <v>174</v>
      </c>
      <c r="U59" s="94">
        <v>173</v>
      </c>
      <c r="V59" s="94">
        <v>159</v>
      </c>
      <c r="W59" s="94">
        <v>130</v>
      </c>
      <c r="X59" s="94">
        <v>106</v>
      </c>
      <c r="Y59" s="94">
        <v>81</v>
      </c>
      <c r="Z59" s="94">
        <v>56</v>
      </c>
      <c r="AA59" s="94">
        <v>39</v>
      </c>
      <c r="AB59" s="94">
        <v>23</v>
      </c>
      <c r="AC59" s="94">
        <v>18</v>
      </c>
      <c r="AD59" s="95"/>
      <c r="AE59" s="96">
        <v>49</v>
      </c>
      <c r="AF59" s="96">
        <v>203</v>
      </c>
      <c r="AG59" s="96">
        <v>251</v>
      </c>
      <c r="AH59" s="96">
        <v>240</v>
      </c>
      <c r="AI59" s="96">
        <v>209</v>
      </c>
      <c r="AJ59" s="96">
        <v>204</v>
      </c>
      <c r="AK59" s="96">
        <v>218</v>
      </c>
      <c r="AL59" s="96">
        <v>234</v>
      </c>
      <c r="AM59" s="96">
        <v>216</v>
      </c>
      <c r="AN59" s="96">
        <v>208</v>
      </c>
      <c r="AO59" s="96">
        <v>204</v>
      </c>
      <c r="AP59" s="96">
        <v>181</v>
      </c>
      <c r="AQ59" s="96">
        <v>145</v>
      </c>
      <c r="AR59" s="96">
        <v>117</v>
      </c>
      <c r="AS59" s="96">
        <v>86</v>
      </c>
      <c r="AT59" s="96">
        <v>59</v>
      </c>
      <c r="AU59" s="96">
        <v>41</v>
      </c>
      <c r="AV59" s="96">
        <v>27</v>
      </c>
      <c r="AW59" s="96">
        <v>20</v>
      </c>
      <c r="AX59" s="95"/>
      <c r="AY59" s="94">
        <v>231</v>
      </c>
      <c r="AZ59" s="94">
        <v>913</v>
      </c>
      <c r="BA59" s="94">
        <v>1126</v>
      </c>
      <c r="BB59" s="94">
        <v>1086</v>
      </c>
      <c r="BC59" s="94">
        <v>1028</v>
      </c>
      <c r="BD59" s="94">
        <v>913</v>
      </c>
      <c r="BE59" s="94">
        <v>829</v>
      </c>
      <c r="BF59" s="94">
        <v>756</v>
      </c>
      <c r="BG59" s="94">
        <v>641</v>
      </c>
      <c r="BH59" s="94">
        <v>538</v>
      </c>
      <c r="BI59" s="94">
        <v>465</v>
      </c>
      <c r="BJ59" s="94">
        <v>408</v>
      </c>
      <c r="BK59" s="94">
        <v>340</v>
      </c>
      <c r="BL59" s="94">
        <v>275</v>
      </c>
      <c r="BM59" s="94">
        <v>206</v>
      </c>
      <c r="BN59" s="94">
        <v>144</v>
      </c>
      <c r="BO59" s="94">
        <v>93</v>
      </c>
      <c r="BP59" s="94">
        <v>56</v>
      </c>
      <c r="BQ59" s="94">
        <v>50</v>
      </c>
      <c r="BR59" s="95"/>
      <c r="BS59" s="97">
        <v>220</v>
      </c>
      <c r="BT59" s="97">
        <v>866</v>
      </c>
      <c r="BU59" s="97">
        <v>1084</v>
      </c>
      <c r="BV59" s="97">
        <v>1052</v>
      </c>
      <c r="BW59" s="97">
        <v>1000</v>
      </c>
      <c r="BX59" s="97">
        <v>914</v>
      </c>
      <c r="BY59" s="97">
        <v>846</v>
      </c>
      <c r="BZ59" s="97">
        <v>794</v>
      </c>
      <c r="CA59" s="97">
        <v>701</v>
      </c>
      <c r="CB59" s="97">
        <v>604</v>
      </c>
      <c r="CC59" s="97">
        <v>514</v>
      </c>
      <c r="CD59" s="97">
        <v>436</v>
      </c>
      <c r="CE59" s="97">
        <v>357</v>
      </c>
      <c r="CF59" s="97">
        <v>284</v>
      </c>
      <c r="CG59" s="97">
        <v>214</v>
      </c>
      <c r="CH59" s="97">
        <v>152</v>
      </c>
      <c r="CI59" s="97">
        <v>101</v>
      </c>
      <c r="CJ59" s="97">
        <v>64</v>
      </c>
      <c r="CK59" s="97">
        <v>57</v>
      </c>
      <c r="CM59">
        <f t="shared" si="27"/>
        <v>2866</v>
      </c>
      <c r="CN59">
        <f t="shared" si="28"/>
        <v>2912</v>
      </c>
      <c r="CO59">
        <f t="shared" si="29"/>
        <v>10098</v>
      </c>
      <c r="CP59">
        <f t="shared" si="30"/>
        <v>10260</v>
      </c>
      <c r="CQ59" s="3"/>
      <c r="CR59" s="3">
        <f t="shared" si="31"/>
        <v>0</v>
      </c>
      <c r="CS59" s="3">
        <f t="shared" si="32"/>
        <v>0</v>
      </c>
      <c r="CT59" s="3">
        <f t="shared" si="33"/>
        <v>0</v>
      </c>
      <c r="CU59" s="3">
        <f t="shared" si="34"/>
        <v>0</v>
      </c>
      <c r="CV59" s="92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</row>
    <row r="60" spans="1:179" x14ac:dyDescent="0.25">
      <c r="A60" s="101">
        <f t="shared" si="35"/>
        <v>52</v>
      </c>
      <c r="B60" s="68" t="s">
        <v>68</v>
      </c>
      <c r="C60" s="63">
        <f t="shared" si="21"/>
        <v>2624</v>
      </c>
      <c r="D60" s="64">
        <f t="shared" si="22"/>
        <v>2668</v>
      </c>
      <c r="E60" s="69">
        <f t="shared" si="23"/>
        <v>5292</v>
      </c>
      <c r="F60" s="66"/>
      <c r="G60" s="70">
        <f t="shared" si="24"/>
        <v>9247</v>
      </c>
      <c r="H60" s="64">
        <f t="shared" si="25"/>
        <v>9394</v>
      </c>
      <c r="I60" s="69">
        <f t="shared" si="26"/>
        <v>18641</v>
      </c>
      <c r="J60" s="99"/>
      <c r="K60" s="94">
        <v>50</v>
      </c>
      <c r="L60" s="94">
        <v>206</v>
      </c>
      <c r="M60" s="94">
        <v>261</v>
      </c>
      <c r="N60" s="94">
        <v>247</v>
      </c>
      <c r="O60" s="94">
        <v>208</v>
      </c>
      <c r="P60" s="94">
        <v>197</v>
      </c>
      <c r="Q60" s="94">
        <v>195</v>
      </c>
      <c r="R60" s="94">
        <v>209</v>
      </c>
      <c r="S60" s="94">
        <v>175</v>
      </c>
      <c r="T60" s="94">
        <v>159</v>
      </c>
      <c r="U60" s="94">
        <v>158</v>
      </c>
      <c r="V60" s="94">
        <v>145</v>
      </c>
      <c r="W60" s="94">
        <v>119</v>
      </c>
      <c r="X60" s="94">
        <v>97</v>
      </c>
      <c r="Y60" s="94">
        <v>74</v>
      </c>
      <c r="Z60" s="94">
        <v>51</v>
      </c>
      <c r="AA60" s="94">
        <v>36</v>
      </c>
      <c r="AB60" s="94">
        <v>21</v>
      </c>
      <c r="AC60" s="94">
        <v>16</v>
      </c>
      <c r="AD60" s="95"/>
      <c r="AE60" s="96">
        <v>45</v>
      </c>
      <c r="AF60" s="96">
        <v>186</v>
      </c>
      <c r="AG60" s="96">
        <v>230</v>
      </c>
      <c r="AH60" s="96">
        <v>220</v>
      </c>
      <c r="AI60" s="96">
        <v>192</v>
      </c>
      <c r="AJ60" s="96">
        <v>187</v>
      </c>
      <c r="AK60" s="96">
        <v>200</v>
      </c>
      <c r="AL60" s="96">
        <v>216</v>
      </c>
      <c r="AM60" s="96">
        <v>198</v>
      </c>
      <c r="AN60" s="96">
        <v>190</v>
      </c>
      <c r="AO60" s="96">
        <v>187</v>
      </c>
      <c r="AP60" s="96">
        <v>166</v>
      </c>
      <c r="AQ60" s="96">
        <v>132</v>
      </c>
      <c r="AR60" s="96">
        <v>107</v>
      </c>
      <c r="AS60" s="96">
        <v>79</v>
      </c>
      <c r="AT60" s="96">
        <v>54</v>
      </c>
      <c r="AU60" s="96">
        <v>37</v>
      </c>
      <c r="AV60" s="96">
        <v>24</v>
      </c>
      <c r="AW60" s="96">
        <v>18</v>
      </c>
      <c r="AX60" s="95"/>
      <c r="AY60" s="94">
        <v>211</v>
      </c>
      <c r="AZ60" s="94">
        <v>836</v>
      </c>
      <c r="BA60" s="94">
        <v>1031</v>
      </c>
      <c r="BB60" s="94">
        <v>994</v>
      </c>
      <c r="BC60" s="94">
        <v>941</v>
      </c>
      <c r="BD60" s="94">
        <v>836</v>
      </c>
      <c r="BE60" s="94">
        <v>759</v>
      </c>
      <c r="BF60" s="94">
        <v>692</v>
      </c>
      <c r="BG60" s="94">
        <v>587</v>
      </c>
      <c r="BH60" s="94">
        <v>493</v>
      </c>
      <c r="BI60" s="94">
        <v>426</v>
      </c>
      <c r="BJ60" s="94">
        <v>374</v>
      </c>
      <c r="BK60" s="94">
        <v>312</v>
      </c>
      <c r="BL60" s="94">
        <v>252</v>
      </c>
      <c r="BM60" s="94">
        <v>189</v>
      </c>
      <c r="BN60" s="94">
        <v>132</v>
      </c>
      <c r="BO60" s="94">
        <v>85</v>
      </c>
      <c r="BP60" s="94">
        <v>52</v>
      </c>
      <c r="BQ60" s="94">
        <v>45</v>
      </c>
      <c r="BR60" s="95"/>
      <c r="BS60" s="97">
        <v>201</v>
      </c>
      <c r="BT60" s="97">
        <v>793</v>
      </c>
      <c r="BU60" s="97">
        <v>992</v>
      </c>
      <c r="BV60" s="97">
        <v>963</v>
      </c>
      <c r="BW60" s="97">
        <v>915</v>
      </c>
      <c r="BX60" s="97">
        <v>837</v>
      </c>
      <c r="BY60" s="97">
        <v>775</v>
      </c>
      <c r="BZ60" s="97">
        <v>729</v>
      </c>
      <c r="CA60" s="97">
        <v>642</v>
      </c>
      <c r="CB60" s="97">
        <v>553</v>
      </c>
      <c r="CC60" s="97">
        <v>471</v>
      </c>
      <c r="CD60" s="97">
        <v>399</v>
      </c>
      <c r="CE60" s="97">
        <v>327</v>
      </c>
      <c r="CF60" s="97">
        <v>260</v>
      </c>
      <c r="CG60" s="97">
        <v>196</v>
      </c>
      <c r="CH60" s="97">
        <v>139</v>
      </c>
      <c r="CI60" s="97">
        <v>92</v>
      </c>
      <c r="CJ60" s="97">
        <v>58</v>
      </c>
      <c r="CK60" s="97">
        <v>52</v>
      </c>
      <c r="CM60">
        <f t="shared" si="27"/>
        <v>2624</v>
      </c>
      <c r="CN60">
        <f t="shared" si="28"/>
        <v>2668</v>
      </c>
      <c r="CO60">
        <f t="shared" si="29"/>
        <v>9247</v>
      </c>
      <c r="CP60">
        <f t="shared" si="30"/>
        <v>9394</v>
      </c>
      <c r="CQ60" s="3"/>
      <c r="CR60" s="3">
        <f t="shared" si="31"/>
        <v>0</v>
      </c>
      <c r="CS60" s="3">
        <f t="shared" si="32"/>
        <v>0</v>
      </c>
      <c r="CT60" s="3">
        <f t="shared" si="33"/>
        <v>0</v>
      </c>
      <c r="CU60" s="3">
        <f t="shared" si="34"/>
        <v>0</v>
      </c>
      <c r="CV60" s="92"/>
      <c r="CW60" s="93"/>
      <c r="CX60" s="93"/>
      <c r="CY60" s="93"/>
      <c r="CZ60" s="93"/>
      <c r="DA60" s="93"/>
      <c r="DB60" s="93"/>
      <c r="DC60" s="93"/>
      <c r="DD60" s="93"/>
      <c r="DE60" s="93"/>
      <c r="DF60" s="93"/>
      <c r="DG60" s="93"/>
      <c r="DH60" s="93"/>
      <c r="DI60" s="93"/>
      <c r="DJ60" s="93"/>
      <c r="DK60" s="93"/>
      <c r="DL60" s="93"/>
      <c r="DM60" s="93"/>
      <c r="DN60" s="93"/>
      <c r="DO60" s="93"/>
      <c r="DP60" s="93"/>
      <c r="DQ60" s="93"/>
      <c r="DR60" s="93"/>
      <c r="DS60" s="93"/>
      <c r="DT60" s="93"/>
      <c r="DU60" s="93"/>
      <c r="DV60" s="93"/>
      <c r="DW60" s="93"/>
      <c r="DX60" s="93"/>
      <c r="DY60" s="93"/>
      <c r="DZ60" s="93"/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93"/>
      <c r="EU60" s="93"/>
      <c r="EV60" s="93"/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3"/>
      <c r="FN60" s="93"/>
      <c r="FO60" s="93"/>
      <c r="FP60" s="93"/>
      <c r="FQ60" s="93"/>
      <c r="FR60" s="93"/>
      <c r="FS60" s="93"/>
      <c r="FT60" s="93"/>
      <c r="FU60" s="93"/>
      <c r="FV60" s="93"/>
      <c r="FW60" s="93"/>
    </row>
    <row r="61" spans="1:179" x14ac:dyDescent="0.25">
      <c r="A61" s="101">
        <f t="shared" si="35"/>
        <v>53</v>
      </c>
      <c r="B61" s="68" t="s">
        <v>69</v>
      </c>
      <c r="C61" s="63">
        <f t="shared" si="21"/>
        <v>6007</v>
      </c>
      <c r="D61" s="64">
        <f t="shared" si="22"/>
        <v>6105</v>
      </c>
      <c r="E61" s="69">
        <f t="shared" si="23"/>
        <v>12112</v>
      </c>
      <c r="F61" s="66"/>
      <c r="G61" s="70">
        <f t="shared" si="24"/>
        <v>21161</v>
      </c>
      <c r="H61" s="64">
        <f t="shared" si="25"/>
        <v>21501</v>
      </c>
      <c r="I61" s="69">
        <f t="shared" si="26"/>
        <v>42662</v>
      </c>
      <c r="J61" s="99"/>
      <c r="K61" s="94">
        <v>115</v>
      </c>
      <c r="L61" s="94">
        <v>472</v>
      </c>
      <c r="M61" s="94">
        <v>598</v>
      </c>
      <c r="N61" s="94">
        <v>566</v>
      </c>
      <c r="O61" s="94">
        <v>477</v>
      </c>
      <c r="P61" s="94">
        <v>451</v>
      </c>
      <c r="Q61" s="94">
        <v>448</v>
      </c>
      <c r="R61" s="94">
        <v>462</v>
      </c>
      <c r="S61" s="94">
        <v>401</v>
      </c>
      <c r="T61" s="94">
        <v>365</v>
      </c>
      <c r="U61" s="94">
        <v>362</v>
      </c>
      <c r="V61" s="94">
        <v>333</v>
      </c>
      <c r="W61" s="94">
        <v>274</v>
      </c>
      <c r="X61" s="94">
        <v>224</v>
      </c>
      <c r="Y61" s="94">
        <v>171</v>
      </c>
      <c r="Z61" s="94">
        <v>118</v>
      </c>
      <c r="AA61" s="94">
        <v>82</v>
      </c>
      <c r="AB61" s="94">
        <v>50</v>
      </c>
      <c r="AC61" s="94">
        <v>38</v>
      </c>
      <c r="AD61" s="95"/>
      <c r="AE61" s="96">
        <v>103</v>
      </c>
      <c r="AF61" s="96">
        <v>426</v>
      </c>
      <c r="AG61" s="96">
        <v>526</v>
      </c>
      <c r="AH61" s="96">
        <v>504</v>
      </c>
      <c r="AI61" s="96">
        <v>439</v>
      </c>
      <c r="AJ61" s="96">
        <v>428</v>
      </c>
      <c r="AK61" s="96">
        <v>458</v>
      </c>
      <c r="AL61" s="96">
        <v>481</v>
      </c>
      <c r="AM61" s="96">
        <v>453</v>
      </c>
      <c r="AN61" s="96">
        <v>437</v>
      </c>
      <c r="AO61" s="96">
        <v>428</v>
      </c>
      <c r="AP61" s="96">
        <v>380</v>
      </c>
      <c r="AQ61" s="96">
        <v>304</v>
      </c>
      <c r="AR61" s="96">
        <v>247</v>
      </c>
      <c r="AS61" s="96">
        <v>181</v>
      </c>
      <c r="AT61" s="96">
        <v>124</v>
      </c>
      <c r="AU61" s="96">
        <v>86</v>
      </c>
      <c r="AV61" s="96">
        <v>57</v>
      </c>
      <c r="AW61" s="96">
        <v>43</v>
      </c>
      <c r="AX61" s="95"/>
      <c r="AY61" s="94">
        <v>484</v>
      </c>
      <c r="AZ61" s="94">
        <v>1913</v>
      </c>
      <c r="BA61" s="94">
        <v>2361</v>
      </c>
      <c r="BB61" s="94">
        <v>2276</v>
      </c>
      <c r="BC61" s="94">
        <v>2154</v>
      </c>
      <c r="BD61" s="94">
        <v>1913</v>
      </c>
      <c r="BE61" s="94">
        <v>1737</v>
      </c>
      <c r="BF61" s="94">
        <v>1575</v>
      </c>
      <c r="BG61" s="94">
        <v>1343</v>
      </c>
      <c r="BH61" s="94">
        <v>1128</v>
      </c>
      <c r="BI61" s="94">
        <v>975</v>
      </c>
      <c r="BJ61" s="94">
        <v>856</v>
      </c>
      <c r="BK61" s="94">
        <v>714</v>
      </c>
      <c r="BL61" s="94">
        <v>578</v>
      </c>
      <c r="BM61" s="94">
        <v>433</v>
      </c>
      <c r="BN61" s="94">
        <v>303</v>
      </c>
      <c r="BO61" s="94">
        <v>195</v>
      </c>
      <c r="BP61" s="94">
        <v>119</v>
      </c>
      <c r="BQ61" s="94">
        <v>104</v>
      </c>
      <c r="BR61" s="95"/>
      <c r="BS61" s="97">
        <v>461</v>
      </c>
      <c r="BT61" s="97">
        <v>1816</v>
      </c>
      <c r="BU61" s="97">
        <v>2271</v>
      </c>
      <c r="BV61" s="97">
        <v>2204</v>
      </c>
      <c r="BW61" s="97">
        <v>2095</v>
      </c>
      <c r="BX61" s="97">
        <v>1917</v>
      </c>
      <c r="BY61" s="97">
        <v>1774</v>
      </c>
      <c r="BZ61" s="97">
        <v>1662</v>
      </c>
      <c r="CA61" s="97">
        <v>1469</v>
      </c>
      <c r="CB61" s="97">
        <v>1265</v>
      </c>
      <c r="CC61" s="97">
        <v>1078</v>
      </c>
      <c r="CD61" s="97">
        <v>913</v>
      </c>
      <c r="CE61" s="97">
        <v>748</v>
      </c>
      <c r="CF61" s="97">
        <v>595</v>
      </c>
      <c r="CG61" s="97">
        <v>449</v>
      </c>
      <c r="CH61" s="97">
        <v>318</v>
      </c>
      <c r="CI61" s="97">
        <v>212</v>
      </c>
      <c r="CJ61" s="97">
        <v>134</v>
      </c>
      <c r="CK61" s="97">
        <v>120</v>
      </c>
      <c r="CM61">
        <f t="shared" si="27"/>
        <v>6007</v>
      </c>
      <c r="CN61">
        <f t="shared" si="28"/>
        <v>6105</v>
      </c>
      <c r="CO61">
        <f t="shared" si="29"/>
        <v>21161</v>
      </c>
      <c r="CP61">
        <f t="shared" si="30"/>
        <v>21501</v>
      </c>
      <c r="CQ61" s="3"/>
      <c r="CR61" s="3">
        <f t="shared" si="31"/>
        <v>0</v>
      </c>
      <c r="CS61" s="3">
        <f t="shared" si="32"/>
        <v>0</v>
      </c>
      <c r="CT61" s="3">
        <f t="shared" si="33"/>
        <v>0</v>
      </c>
      <c r="CU61" s="3">
        <f t="shared" si="34"/>
        <v>0</v>
      </c>
      <c r="CV61" s="92"/>
      <c r="CW61" s="93"/>
      <c r="CX61" s="93"/>
      <c r="CY61" s="93"/>
      <c r="CZ61" s="93"/>
      <c r="DA61" s="93"/>
      <c r="DB61" s="93"/>
      <c r="DC61" s="93"/>
      <c r="DD61" s="93"/>
      <c r="DE61" s="93"/>
      <c r="DF61" s="93"/>
      <c r="DG61" s="93"/>
      <c r="DH61" s="93"/>
      <c r="DI61" s="93"/>
      <c r="DJ61" s="93"/>
      <c r="DK61" s="93"/>
      <c r="DL61" s="93"/>
      <c r="DM61" s="93"/>
      <c r="DN61" s="93"/>
      <c r="DO61" s="93"/>
      <c r="DP61" s="93"/>
      <c r="DQ61" s="93"/>
      <c r="DR61" s="93"/>
      <c r="DS61" s="93"/>
      <c r="DT61" s="93"/>
      <c r="DU61" s="93"/>
      <c r="DV61" s="93"/>
      <c r="DW61" s="93"/>
      <c r="DX61" s="93"/>
      <c r="DY61" s="93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93"/>
      <c r="EU61" s="93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3"/>
      <c r="FN61" s="93"/>
      <c r="FO61" s="93"/>
      <c r="FP61" s="93"/>
      <c r="FQ61" s="93"/>
      <c r="FR61" s="93"/>
      <c r="FS61" s="93"/>
      <c r="FT61" s="93"/>
      <c r="FU61" s="93"/>
      <c r="FV61" s="93"/>
      <c r="FW61" s="93"/>
    </row>
    <row r="62" spans="1:179" x14ac:dyDescent="0.25">
      <c r="A62" s="101">
        <f t="shared" si="35"/>
        <v>54</v>
      </c>
      <c r="B62" s="68" t="s">
        <v>70</v>
      </c>
      <c r="C62" s="63">
        <f t="shared" si="21"/>
        <v>926</v>
      </c>
      <c r="D62" s="64">
        <f t="shared" si="22"/>
        <v>942</v>
      </c>
      <c r="E62" s="69">
        <f t="shared" si="23"/>
        <v>1868</v>
      </c>
      <c r="F62" s="66"/>
      <c r="G62" s="70">
        <f t="shared" si="24"/>
        <v>3264</v>
      </c>
      <c r="H62" s="64">
        <f t="shared" si="25"/>
        <v>3318</v>
      </c>
      <c r="I62" s="69">
        <f t="shared" si="26"/>
        <v>6582</v>
      </c>
      <c r="J62" s="99"/>
      <c r="K62" s="94">
        <v>17</v>
      </c>
      <c r="L62" s="94">
        <v>72</v>
      </c>
      <c r="M62" s="94">
        <v>92</v>
      </c>
      <c r="N62" s="94">
        <v>87</v>
      </c>
      <c r="O62" s="94">
        <v>73</v>
      </c>
      <c r="P62" s="94">
        <v>69</v>
      </c>
      <c r="Q62" s="94">
        <v>69</v>
      </c>
      <c r="R62" s="94">
        <v>80</v>
      </c>
      <c r="S62" s="94">
        <v>61</v>
      </c>
      <c r="T62" s="94">
        <v>56</v>
      </c>
      <c r="U62" s="94">
        <v>55</v>
      </c>
      <c r="V62" s="94">
        <v>51</v>
      </c>
      <c r="W62" s="94">
        <v>42</v>
      </c>
      <c r="X62" s="94">
        <v>34</v>
      </c>
      <c r="Y62" s="94">
        <v>26</v>
      </c>
      <c r="Z62" s="94">
        <v>18</v>
      </c>
      <c r="AA62" s="94">
        <v>12</v>
      </c>
      <c r="AB62" s="94">
        <v>7</v>
      </c>
      <c r="AC62" s="94">
        <v>5</v>
      </c>
      <c r="AD62" s="95"/>
      <c r="AE62" s="96">
        <v>15</v>
      </c>
      <c r="AF62" s="96">
        <v>65</v>
      </c>
      <c r="AG62" s="96">
        <v>81</v>
      </c>
      <c r="AH62" s="96">
        <v>77</v>
      </c>
      <c r="AI62" s="96">
        <v>67</v>
      </c>
      <c r="AJ62" s="96">
        <v>66</v>
      </c>
      <c r="AK62" s="96">
        <v>70</v>
      </c>
      <c r="AL62" s="96">
        <v>83</v>
      </c>
      <c r="AM62" s="96">
        <v>69</v>
      </c>
      <c r="AN62" s="96">
        <v>67</v>
      </c>
      <c r="AO62" s="96">
        <v>66</v>
      </c>
      <c r="AP62" s="96">
        <v>58</v>
      </c>
      <c r="AQ62" s="96">
        <v>46</v>
      </c>
      <c r="AR62" s="96">
        <v>38</v>
      </c>
      <c r="AS62" s="96">
        <v>28</v>
      </c>
      <c r="AT62" s="96">
        <v>19</v>
      </c>
      <c r="AU62" s="96">
        <v>13</v>
      </c>
      <c r="AV62" s="96">
        <v>8</v>
      </c>
      <c r="AW62" s="96">
        <v>6</v>
      </c>
      <c r="AX62" s="95"/>
      <c r="AY62" s="94">
        <v>74</v>
      </c>
      <c r="AZ62" s="94">
        <v>295</v>
      </c>
      <c r="BA62" s="94">
        <v>364</v>
      </c>
      <c r="BB62" s="94">
        <v>351</v>
      </c>
      <c r="BC62" s="94">
        <v>332</v>
      </c>
      <c r="BD62" s="94">
        <v>295</v>
      </c>
      <c r="BE62" s="94">
        <v>268</v>
      </c>
      <c r="BF62" s="94">
        <v>247</v>
      </c>
      <c r="BG62" s="94">
        <v>207</v>
      </c>
      <c r="BH62" s="94">
        <v>174</v>
      </c>
      <c r="BI62" s="94">
        <v>150</v>
      </c>
      <c r="BJ62" s="94">
        <v>132</v>
      </c>
      <c r="BK62" s="94">
        <v>110</v>
      </c>
      <c r="BL62" s="94">
        <v>89</v>
      </c>
      <c r="BM62" s="94">
        <v>66</v>
      </c>
      <c r="BN62" s="94">
        <v>46</v>
      </c>
      <c r="BO62" s="94">
        <v>30</v>
      </c>
      <c r="BP62" s="94">
        <v>18</v>
      </c>
      <c r="BQ62" s="94">
        <v>16</v>
      </c>
      <c r="BR62" s="95"/>
      <c r="BS62" s="97">
        <v>71</v>
      </c>
      <c r="BT62" s="97">
        <v>280</v>
      </c>
      <c r="BU62" s="97">
        <v>350</v>
      </c>
      <c r="BV62" s="97">
        <v>340</v>
      </c>
      <c r="BW62" s="97">
        <v>323</v>
      </c>
      <c r="BX62" s="97">
        <v>295</v>
      </c>
      <c r="BY62" s="97">
        <v>273</v>
      </c>
      <c r="BZ62" s="97">
        <v>264</v>
      </c>
      <c r="CA62" s="97">
        <v>226</v>
      </c>
      <c r="CB62" s="97">
        <v>195</v>
      </c>
      <c r="CC62" s="97">
        <v>166</v>
      </c>
      <c r="CD62" s="97">
        <v>141</v>
      </c>
      <c r="CE62" s="97">
        <v>115</v>
      </c>
      <c r="CF62" s="97">
        <v>91</v>
      </c>
      <c r="CG62" s="97">
        <v>69</v>
      </c>
      <c r="CH62" s="97">
        <v>49</v>
      </c>
      <c r="CI62" s="97">
        <v>32</v>
      </c>
      <c r="CJ62" s="97">
        <v>20</v>
      </c>
      <c r="CK62" s="97">
        <v>18</v>
      </c>
      <c r="CM62">
        <f t="shared" si="27"/>
        <v>926</v>
      </c>
      <c r="CN62">
        <f t="shared" si="28"/>
        <v>942</v>
      </c>
      <c r="CO62">
        <f t="shared" si="29"/>
        <v>3264</v>
      </c>
      <c r="CP62">
        <f t="shared" si="30"/>
        <v>3318</v>
      </c>
      <c r="CQ62" s="3"/>
      <c r="CR62" s="3">
        <f t="shared" si="31"/>
        <v>0</v>
      </c>
      <c r="CS62" s="3">
        <f t="shared" si="32"/>
        <v>0</v>
      </c>
      <c r="CT62" s="3">
        <f t="shared" si="33"/>
        <v>0</v>
      </c>
      <c r="CU62" s="3">
        <f t="shared" si="34"/>
        <v>0</v>
      </c>
      <c r="CV62" s="92"/>
      <c r="CW62" s="93"/>
      <c r="CX62" s="93"/>
      <c r="CY62" s="93"/>
      <c r="CZ62" s="93"/>
      <c r="DA62" s="93"/>
      <c r="DB62" s="93"/>
      <c r="DC62" s="93"/>
      <c r="DD62" s="93"/>
      <c r="DE62" s="93"/>
      <c r="DF62" s="93"/>
      <c r="DG62" s="93"/>
      <c r="DH62" s="93"/>
      <c r="DI62" s="93"/>
      <c r="DJ62" s="93"/>
      <c r="DK62" s="93"/>
      <c r="DL62" s="93"/>
      <c r="DM62" s="93"/>
      <c r="DN62" s="93"/>
      <c r="DO62" s="93"/>
      <c r="DP62" s="93"/>
      <c r="DQ62" s="93"/>
      <c r="DR62" s="93"/>
      <c r="DS62" s="93"/>
      <c r="DT62" s="93"/>
      <c r="DU62" s="93"/>
      <c r="DV62" s="93"/>
      <c r="DW62" s="93"/>
      <c r="DX62" s="93"/>
      <c r="DY62" s="93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93"/>
      <c r="EU62" s="93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</row>
    <row r="63" spans="1:179" x14ac:dyDescent="0.25">
      <c r="A63" s="101">
        <f t="shared" si="35"/>
        <v>55</v>
      </c>
      <c r="B63" s="68" t="s">
        <v>71</v>
      </c>
      <c r="C63" s="63">
        <f t="shared" si="21"/>
        <v>5585</v>
      </c>
      <c r="D63" s="64">
        <f t="shared" si="22"/>
        <v>5674</v>
      </c>
      <c r="E63" s="69">
        <f t="shared" si="23"/>
        <v>11259</v>
      </c>
      <c r="F63" s="66"/>
      <c r="G63" s="70">
        <f t="shared" si="24"/>
        <v>19675</v>
      </c>
      <c r="H63" s="64">
        <f t="shared" si="25"/>
        <v>19991</v>
      </c>
      <c r="I63" s="69">
        <f t="shared" si="26"/>
        <v>39666</v>
      </c>
      <c r="J63" s="99"/>
      <c r="K63" s="94">
        <v>106</v>
      </c>
      <c r="L63" s="94">
        <v>438</v>
      </c>
      <c r="M63" s="94">
        <v>556</v>
      </c>
      <c r="N63" s="94">
        <v>526</v>
      </c>
      <c r="O63" s="94">
        <v>444</v>
      </c>
      <c r="P63" s="94">
        <v>419</v>
      </c>
      <c r="Q63" s="94">
        <v>416</v>
      </c>
      <c r="R63" s="94">
        <v>433</v>
      </c>
      <c r="S63" s="94">
        <v>373</v>
      </c>
      <c r="T63" s="94">
        <v>340</v>
      </c>
      <c r="U63" s="94">
        <v>337</v>
      </c>
      <c r="V63" s="94">
        <v>309</v>
      </c>
      <c r="W63" s="94">
        <v>255</v>
      </c>
      <c r="X63" s="94">
        <v>208</v>
      </c>
      <c r="Y63" s="94">
        <v>159</v>
      </c>
      <c r="Z63" s="94">
        <v>109</v>
      </c>
      <c r="AA63" s="94">
        <v>76</v>
      </c>
      <c r="AB63" s="94">
        <v>46</v>
      </c>
      <c r="AC63" s="94">
        <v>35</v>
      </c>
      <c r="AD63" s="95"/>
      <c r="AE63" s="96">
        <v>95</v>
      </c>
      <c r="AF63" s="96">
        <v>396</v>
      </c>
      <c r="AG63" s="96">
        <v>489</v>
      </c>
      <c r="AH63" s="96">
        <v>469</v>
      </c>
      <c r="AI63" s="96">
        <v>408</v>
      </c>
      <c r="AJ63" s="96">
        <v>398</v>
      </c>
      <c r="AK63" s="96">
        <v>426</v>
      </c>
      <c r="AL63" s="96">
        <v>447</v>
      </c>
      <c r="AM63" s="96">
        <v>421</v>
      </c>
      <c r="AN63" s="96">
        <v>406</v>
      </c>
      <c r="AO63" s="96">
        <v>398</v>
      </c>
      <c r="AP63" s="96">
        <v>353</v>
      </c>
      <c r="AQ63" s="96">
        <v>282</v>
      </c>
      <c r="AR63" s="96">
        <v>229</v>
      </c>
      <c r="AS63" s="96">
        <v>169</v>
      </c>
      <c r="AT63" s="96">
        <v>116</v>
      </c>
      <c r="AU63" s="96">
        <v>80</v>
      </c>
      <c r="AV63" s="96">
        <v>52</v>
      </c>
      <c r="AW63" s="96">
        <v>40</v>
      </c>
      <c r="AX63" s="95"/>
      <c r="AY63" s="94">
        <v>450</v>
      </c>
      <c r="AZ63" s="94">
        <v>1779</v>
      </c>
      <c r="BA63" s="94">
        <v>2195</v>
      </c>
      <c r="BB63" s="94">
        <v>2116</v>
      </c>
      <c r="BC63" s="94">
        <v>2003</v>
      </c>
      <c r="BD63" s="94">
        <v>1779</v>
      </c>
      <c r="BE63" s="94">
        <v>1615</v>
      </c>
      <c r="BF63" s="94">
        <v>1464</v>
      </c>
      <c r="BG63" s="94">
        <v>1249</v>
      </c>
      <c r="BH63" s="94">
        <v>1049</v>
      </c>
      <c r="BI63" s="94">
        <v>906</v>
      </c>
      <c r="BJ63" s="94">
        <v>796</v>
      </c>
      <c r="BK63" s="94">
        <v>664</v>
      </c>
      <c r="BL63" s="94">
        <v>537</v>
      </c>
      <c r="BM63" s="94">
        <v>403</v>
      </c>
      <c r="BN63" s="94">
        <v>282</v>
      </c>
      <c r="BO63" s="94">
        <v>181</v>
      </c>
      <c r="BP63" s="94">
        <v>110</v>
      </c>
      <c r="BQ63" s="94">
        <v>97</v>
      </c>
      <c r="BR63" s="95"/>
      <c r="BS63" s="97">
        <v>428</v>
      </c>
      <c r="BT63" s="97">
        <v>1688</v>
      </c>
      <c r="BU63" s="97">
        <v>2112</v>
      </c>
      <c r="BV63" s="97">
        <v>2050</v>
      </c>
      <c r="BW63" s="97">
        <v>1948</v>
      </c>
      <c r="BX63" s="97">
        <v>1782</v>
      </c>
      <c r="BY63" s="97">
        <v>1649</v>
      </c>
      <c r="BZ63" s="97">
        <v>1545</v>
      </c>
      <c r="CA63" s="97">
        <v>1366</v>
      </c>
      <c r="CB63" s="97">
        <v>1177</v>
      </c>
      <c r="CC63" s="97">
        <v>1002</v>
      </c>
      <c r="CD63" s="97">
        <v>849</v>
      </c>
      <c r="CE63" s="97">
        <v>696</v>
      </c>
      <c r="CF63" s="97">
        <v>553</v>
      </c>
      <c r="CG63" s="97">
        <v>418</v>
      </c>
      <c r="CH63" s="97">
        <v>296</v>
      </c>
      <c r="CI63" s="97">
        <v>197</v>
      </c>
      <c r="CJ63" s="97">
        <v>124</v>
      </c>
      <c r="CK63" s="97">
        <v>111</v>
      </c>
      <c r="CM63">
        <f t="shared" si="27"/>
        <v>5585</v>
      </c>
      <c r="CN63">
        <f t="shared" si="28"/>
        <v>5674</v>
      </c>
      <c r="CO63">
        <f t="shared" si="29"/>
        <v>19675</v>
      </c>
      <c r="CP63">
        <f t="shared" si="30"/>
        <v>19991</v>
      </c>
      <c r="CQ63" s="3"/>
      <c r="CR63" s="3">
        <f t="shared" si="31"/>
        <v>0</v>
      </c>
      <c r="CS63" s="3">
        <f t="shared" si="32"/>
        <v>0</v>
      </c>
      <c r="CT63" s="3">
        <f t="shared" si="33"/>
        <v>0</v>
      </c>
      <c r="CU63" s="3">
        <f t="shared" si="34"/>
        <v>0</v>
      </c>
      <c r="CV63" s="92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</row>
    <row r="64" spans="1:179" x14ac:dyDescent="0.25">
      <c r="A64" s="101">
        <f t="shared" si="35"/>
        <v>56</v>
      </c>
      <c r="B64" s="68" t="s">
        <v>72</v>
      </c>
      <c r="C64" s="63">
        <f t="shared" si="21"/>
        <v>629</v>
      </c>
      <c r="D64" s="64">
        <f t="shared" si="22"/>
        <v>640</v>
      </c>
      <c r="E64" s="69">
        <f t="shared" si="23"/>
        <v>1269</v>
      </c>
      <c r="F64" s="66"/>
      <c r="G64" s="70">
        <f t="shared" si="24"/>
        <v>2219</v>
      </c>
      <c r="H64" s="64">
        <f t="shared" si="25"/>
        <v>2254</v>
      </c>
      <c r="I64" s="69">
        <f t="shared" si="26"/>
        <v>4473</v>
      </c>
      <c r="J64" s="99"/>
      <c r="K64" s="94">
        <v>12</v>
      </c>
      <c r="L64" s="94">
        <v>49</v>
      </c>
      <c r="M64" s="94">
        <v>62</v>
      </c>
      <c r="N64" s="94">
        <v>59</v>
      </c>
      <c r="O64" s="94">
        <v>50</v>
      </c>
      <c r="P64" s="94">
        <v>47</v>
      </c>
      <c r="Q64" s="94">
        <v>46</v>
      </c>
      <c r="R64" s="94">
        <v>56</v>
      </c>
      <c r="S64" s="94">
        <v>42</v>
      </c>
      <c r="T64" s="94">
        <v>38</v>
      </c>
      <c r="U64" s="94">
        <v>37</v>
      </c>
      <c r="V64" s="94">
        <v>34</v>
      </c>
      <c r="W64" s="94">
        <v>28</v>
      </c>
      <c r="X64" s="94">
        <v>23</v>
      </c>
      <c r="Y64" s="94">
        <v>17</v>
      </c>
      <c r="Z64" s="94">
        <v>12</v>
      </c>
      <c r="AA64" s="94">
        <v>8</v>
      </c>
      <c r="AB64" s="94">
        <v>5</v>
      </c>
      <c r="AC64" s="94">
        <v>4</v>
      </c>
      <c r="AD64" s="95"/>
      <c r="AE64" s="96">
        <v>10</v>
      </c>
      <c r="AF64" s="96">
        <v>44</v>
      </c>
      <c r="AG64" s="96">
        <v>55</v>
      </c>
      <c r="AH64" s="96">
        <v>52</v>
      </c>
      <c r="AI64" s="96">
        <v>46</v>
      </c>
      <c r="AJ64" s="96">
        <v>44</v>
      </c>
      <c r="AK64" s="96">
        <v>48</v>
      </c>
      <c r="AL64" s="96">
        <v>60</v>
      </c>
      <c r="AM64" s="96">
        <v>47</v>
      </c>
      <c r="AN64" s="96">
        <v>45</v>
      </c>
      <c r="AO64" s="96">
        <v>44</v>
      </c>
      <c r="AP64" s="96">
        <v>39</v>
      </c>
      <c r="AQ64" s="96">
        <v>31</v>
      </c>
      <c r="AR64" s="96">
        <v>25</v>
      </c>
      <c r="AS64" s="96">
        <v>19</v>
      </c>
      <c r="AT64" s="96">
        <v>13</v>
      </c>
      <c r="AU64" s="96">
        <v>9</v>
      </c>
      <c r="AV64" s="96">
        <v>5</v>
      </c>
      <c r="AW64" s="96">
        <v>4</v>
      </c>
      <c r="AX64" s="95"/>
      <c r="AY64" s="94">
        <v>50</v>
      </c>
      <c r="AZ64" s="94">
        <v>200</v>
      </c>
      <c r="BA64" s="94">
        <v>247</v>
      </c>
      <c r="BB64" s="94">
        <v>238</v>
      </c>
      <c r="BC64" s="94">
        <v>225</v>
      </c>
      <c r="BD64" s="94">
        <v>200</v>
      </c>
      <c r="BE64" s="94">
        <v>182</v>
      </c>
      <c r="BF64" s="94">
        <v>176</v>
      </c>
      <c r="BG64" s="94">
        <v>140</v>
      </c>
      <c r="BH64" s="94">
        <v>118</v>
      </c>
      <c r="BI64" s="94">
        <v>102</v>
      </c>
      <c r="BJ64" s="94">
        <v>89</v>
      </c>
      <c r="BK64" s="94">
        <v>74</v>
      </c>
      <c r="BL64" s="94">
        <v>60</v>
      </c>
      <c r="BM64" s="94">
        <v>45</v>
      </c>
      <c r="BN64" s="94">
        <v>31</v>
      </c>
      <c r="BO64" s="94">
        <v>20</v>
      </c>
      <c r="BP64" s="94">
        <v>12</v>
      </c>
      <c r="BQ64" s="94">
        <v>10</v>
      </c>
      <c r="BR64" s="95"/>
      <c r="BS64" s="97">
        <v>48</v>
      </c>
      <c r="BT64" s="97">
        <v>190</v>
      </c>
      <c r="BU64" s="97">
        <v>238</v>
      </c>
      <c r="BV64" s="97">
        <v>231</v>
      </c>
      <c r="BW64" s="97">
        <v>219</v>
      </c>
      <c r="BX64" s="97">
        <v>200</v>
      </c>
      <c r="BY64" s="97">
        <v>186</v>
      </c>
      <c r="BZ64" s="97">
        <v>180</v>
      </c>
      <c r="CA64" s="97">
        <v>154</v>
      </c>
      <c r="CB64" s="97">
        <v>132</v>
      </c>
      <c r="CC64" s="97">
        <v>113</v>
      </c>
      <c r="CD64" s="97">
        <v>95</v>
      </c>
      <c r="CE64" s="97">
        <v>78</v>
      </c>
      <c r="CF64" s="97">
        <v>62</v>
      </c>
      <c r="CG64" s="97">
        <v>47</v>
      </c>
      <c r="CH64" s="97">
        <v>33</v>
      </c>
      <c r="CI64" s="97">
        <v>22</v>
      </c>
      <c r="CJ64" s="97">
        <v>14</v>
      </c>
      <c r="CK64" s="97">
        <v>12</v>
      </c>
      <c r="CM64">
        <f t="shared" si="27"/>
        <v>629</v>
      </c>
      <c r="CN64">
        <f t="shared" si="28"/>
        <v>640</v>
      </c>
      <c r="CO64">
        <f t="shared" si="29"/>
        <v>2219</v>
      </c>
      <c r="CP64">
        <f t="shared" si="30"/>
        <v>2254</v>
      </c>
      <c r="CQ64" s="3"/>
      <c r="CR64" s="3">
        <f t="shared" si="31"/>
        <v>0</v>
      </c>
      <c r="CS64" s="3">
        <f t="shared" si="32"/>
        <v>0</v>
      </c>
      <c r="CT64" s="3">
        <f t="shared" si="33"/>
        <v>0</v>
      </c>
      <c r="CU64" s="3">
        <f t="shared" si="34"/>
        <v>0</v>
      </c>
      <c r="CV64" s="92"/>
      <c r="CW64" s="93"/>
      <c r="CX64" s="93"/>
      <c r="CY64" s="93"/>
      <c r="CZ64" s="93"/>
      <c r="DA64" s="93"/>
      <c r="DB64" s="93"/>
      <c r="DC64" s="93"/>
      <c r="DD64" s="93"/>
      <c r="DE64" s="93"/>
      <c r="DF64" s="93"/>
      <c r="DG64" s="93"/>
      <c r="DH64" s="93"/>
      <c r="DI64" s="93"/>
      <c r="DJ64" s="93"/>
      <c r="DK64" s="93"/>
      <c r="DL64" s="93"/>
      <c r="DM64" s="93"/>
      <c r="DN64" s="93"/>
      <c r="DO64" s="93"/>
      <c r="DP64" s="93"/>
      <c r="DQ64" s="93"/>
      <c r="DR64" s="93"/>
      <c r="DS64" s="93"/>
      <c r="DT64" s="93"/>
      <c r="DU64" s="93"/>
      <c r="DV64" s="93"/>
      <c r="DW64" s="93"/>
      <c r="DX64" s="93"/>
      <c r="DY64" s="93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93"/>
      <c r="EU64" s="93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3"/>
      <c r="FN64" s="93"/>
      <c r="FO64" s="93"/>
      <c r="FP64" s="93"/>
      <c r="FQ64" s="93"/>
      <c r="FR64" s="93"/>
      <c r="FS64" s="93"/>
      <c r="FT64" s="93"/>
      <c r="FU64" s="93"/>
      <c r="FV64" s="93"/>
      <c r="FW64" s="93"/>
    </row>
    <row r="65" spans="1:179" x14ac:dyDescent="0.25">
      <c r="A65" s="101">
        <f t="shared" si="35"/>
        <v>57</v>
      </c>
      <c r="B65" s="68" t="s">
        <v>73</v>
      </c>
      <c r="C65" s="63">
        <f t="shared" si="21"/>
        <v>10002</v>
      </c>
      <c r="D65" s="64">
        <f t="shared" si="22"/>
        <v>10163</v>
      </c>
      <c r="E65" s="69">
        <f t="shared" si="23"/>
        <v>20165</v>
      </c>
      <c r="F65" s="66"/>
      <c r="G65" s="70">
        <f t="shared" si="24"/>
        <v>35236</v>
      </c>
      <c r="H65" s="64">
        <f t="shared" si="25"/>
        <v>35804</v>
      </c>
      <c r="I65" s="69">
        <f t="shared" si="26"/>
        <v>71040</v>
      </c>
      <c r="J65" s="99"/>
      <c r="K65" s="94">
        <v>191</v>
      </c>
      <c r="L65" s="94">
        <v>786</v>
      </c>
      <c r="M65" s="94">
        <v>997</v>
      </c>
      <c r="N65" s="94">
        <v>943</v>
      </c>
      <c r="O65" s="94">
        <v>795</v>
      </c>
      <c r="P65" s="94">
        <v>751</v>
      </c>
      <c r="Q65" s="94">
        <v>746</v>
      </c>
      <c r="R65" s="94">
        <v>765</v>
      </c>
      <c r="S65" s="94">
        <v>668</v>
      </c>
      <c r="T65" s="94">
        <v>609</v>
      </c>
      <c r="U65" s="94">
        <v>604</v>
      </c>
      <c r="V65" s="94">
        <v>555</v>
      </c>
      <c r="W65" s="94">
        <v>456</v>
      </c>
      <c r="X65" s="94">
        <v>373</v>
      </c>
      <c r="Y65" s="94">
        <v>284</v>
      </c>
      <c r="Z65" s="94">
        <v>196</v>
      </c>
      <c r="AA65" s="94">
        <v>137</v>
      </c>
      <c r="AB65" s="94">
        <v>83</v>
      </c>
      <c r="AC65" s="94">
        <v>63</v>
      </c>
      <c r="AD65" s="95"/>
      <c r="AE65" s="96">
        <v>171</v>
      </c>
      <c r="AF65" s="96">
        <v>709</v>
      </c>
      <c r="AG65" s="96">
        <v>876</v>
      </c>
      <c r="AH65" s="96">
        <v>840</v>
      </c>
      <c r="AI65" s="96">
        <v>732</v>
      </c>
      <c r="AJ65" s="96">
        <v>713</v>
      </c>
      <c r="AK65" s="96">
        <v>763</v>
      </c>
      <c r="AL65" s="96">
        <v>797</v>
      </c>
      <c r="AM65" s="96">
        <v>754</v>
      </c>
      <c r="AN65" s="96">
        <v>727</v>
      </c>
      <c r="AO65" s="96">
        <v>713</v>
      </c>
      <c r="AP65" s="96">
        <v>632</v>
      </c>
      <c r="AQ65" s="96">
        <v>506</v>
      </c>
      <c r="AR65" s="96">
        <v>411</v>
      </c>
      <c r="AS65" s="96">
        <v>302</v>
      </c>
      <c r="AT65" s="96">
        <v>207</v>
      </c>
      <c r="AU65" s="96">
        <v>144</v>
      </c>
      <c r="AV65" s="96">
        <v>94</v>
      </c>
      <c r="AW65" s="96">
        <v>72</v>
      </c>
      <c r="AX65" s="95"/>
      <c r="AY65" s="94">
        <v>807</v>
      </c>
      <c r="AZ65" s="94">
        <v>3186</v>
      </c>
      <c r="BA65" s="94">
        <v>3932</v>
      </c>
      <c r="BB65" s="94">
        <v>3790</v>
      </c>
      <c r="BC65" s="94">
        <v>3587</v>
      </c>
      <c r="BD65" s="94">
        <v>3186</v>
      </c>
      <c r="BE65" s="94">
        <v>2893</v>
      </c>
      <c r="BF65" s="94">
        <v>2616</v>
      </c>
      <c r="BG65" s="94">
        <v>2237</v>
      </c>
      <c r="BH65" s="94">
        <v>1878</v>
      </c>
      <c r="BI65" s="94">
        <v>1623</v>
      </c>
      <c r="BJ65" s="94">
        <v>1425</v>
      </c>
      <c r="BK65" s="94">
        <v>1189</v>
      </c>
      <c r="BL65" s="94">
        <v>963</v>
      </c>
      <c r="BM65" s="94">
        <v>722</v>
      </c>
      <c r="BN65" s="94">
        <v>505</v>
      </c>
      <c r="BO65" s="94">
        <v>325</v>
      </c>
      <c r="BP65" s="94">
        <v>198</v>
      </c>
      <c r="BQ65" s="94">
        <v>174</v>
      </c>
      <c r="BR65" s="95"/>
      <c r="BS65" s="97">
        <v>767</v>
      </c>
      <c r="BT65" s="97">
        <v>3024</v>
      </c>
      <c r="BU65" s="97">
        <v>3783</v>
      </c>
      <c r="BV65" s="97">
        <v>3671</v>
      </c>
      <c r="BW65" s="97">
        <v>3490</v>
      </c>
      <c r="BX65" s="97">
        <v>3192</v>
      </c>
      <c r="BY65" s="97">
        <v>2954</v>
      </c>
      <c r="BZ65" s="97">
        <v>2758</v>
      </c>
      <c r="CA65" s="97">
        <v>2447</v>
      </c>
      <c r="CB65" s="97">
        <v>2108</v>
      </c>
      <c r="CC65" s="97">
        <v>1796</v>
      </c>
      <c r="CD65" s="97">
        <v>1521</v>
      </c>
      <c r="CE65" s="97">
        <v>1247</v>
      </c>
      <c r="CF65" s="97">
        <v>991</v>
      </c>
      <c r="CG65" s="97">
        <v>749</v>
      </c>
      <c r="CH65" s="97">
        <v>530</v>
      </c>
      <c r="CI65" s="97">
        <v>353</v>
      </c>
      <c r="CJ65" s="97">
        <v>223</v>
      </c>
      <c r="CK65" s="97">
        <v>200</v>
      </c>
      <c r="CM65">
        <f t="shared" si="27"/>
        <v>10002</v>
      </c>
      <c r="CN65">
        <f t="shared" si="28"/>
        <v>10163</v>
      </c>
      <c r="CO65">
        <f t="shared" si="29"/>
        <v>35236</v>
      </c>
      <c r="CP65">
        <f t="shared" si="30"/>
        <v>35804</v>
      </c>
      <c r="CQ65" s="3"/>
      <c r="CR65" s="3">
        <f t="shared" si="31"/>
        <v>0</v>
      </c>
      <c r="CS65" s="3">
        <f t="shared" si="32"/>
        <v>0</v>
      </c>
      <c r="CT65" s="3">
        <f t="shared" si="33"/>
        <v>0</v>
      </c>
      <c r="CU65" s="3">
        <f t="shared" si="34"/>
        <v>0</v>
      </c>
      <c r="CV65" s="92"/>
      <c r="CW65" s="93"/>
      <c r="CX65" s="93"/>
      <c r="CY65" s="93"/>
      <c r="CZ65" s="93"/>
      <c r="DA65" s="93"/>
      <c r="DB65" s="93"/>
      <c r="DC65" s="93"/>
      <c r="DD65" s="93"/>
      <c r="DE65" s="93"/>
      <c r="DF65" s="93"/>
      <c r="DG65" s="93"/>
      <c r="DH65" s="93"/>
      <c r="DI65" s="93"/>
      <c r="DJ65" s="93"/>
      <c r="DK65" s="93"/>
      <c r="DL65" s="93"/>
      <c r="DM65" s="93"/>
      <c r="DN65" s="93"/>
      <c r="DO65" s="93"/>
      <c r="DP65" s="93"/>
      <c r="DQ65" s="93"/>
      <c r="DR65" s="93"/>
      <c r="DS65" s="93"/>
      <c r="DT65" s="93"/>
      <c r="DU65" s="93"/>
      <c r="DV65" s="93"/>
      <c r="DW65" s="93"/>
      <c r="DX65" s="93"/>
      <c r="DY65" s="93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93"/>
      <c r="EU65" s="93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</row>
    <row r="66" spans="1:179" x14ac:dyDescent="0.25">
      <c r="A66" s="101">
        <f t="shared" si="35"/>
        <v>58</v>
      </c>
      <c r="B66" s="68" t="s">
        <v>74</v>
      </c>
      <c r="C66" s="63">
        <f t="shared" si="21"/>
        <v>3762</v>
      </c>
      <c r="D66" s="64">
        <f t="shared" si="22"/>
        <v>3822</v>
      </c>
      <c r="E66" s="69">
        <f t="shared" si="23"/>
        <v>7584</v>
      </c>
      <c r="F66" s="66"/>
      <c r="G66" s="70">
        <f t="shared" si="24"/>
        <v>13251</v>
      </c>
      <c r="H66" s="64">
        <f t="shared" si="25"/>
        <v>13465</v>
      </c>
      <c r="I66" s="69">
        <f t="shared" si="26"/>
        <v>26716</v>
      </c>
      <c r="J66" s="99"/>
      <c r="K66" s="94">
        <v>72</v>
      </c>
      <c r="L66" s="94">
        <v>295</v>
      </c>
      <c r="M66" s="94">
        <v>375</v>
      </c>
      <c r="N66" s="94">
        <v>354</v>
      </c>
      <c r="O66" s="94">
        <v>299</v>
      </c>
      <c r="P66" s="94">
        <v>282</v>
      </c>
      <c r="Q66" s="94">
        <v>280</v>
      </c>
      <c r="R66" s="94">
        <v>293</v>
      </c>
      <c r="S66" s="94">
        <v>251</v>
      </c>
      <c r="T66" s="94">
        <v>229</v>
      </c>
      <c r="U66" s="94">
        <v>227</v>
      </c>
      <c r="V66" s="94">
        <v>208</v>
      </c>
      <c r="W66" s="94">
        <v>171</v>
      </c>
      <c r="X66" s="94">
        <v>140</v>
      </c>
      <c r="Y66" s="94">
        <v>107</v>
      </c>
      <c r="Z66" s="94">
        <v>73</v>
      </c>
      <c r="AA66" s="94">
        <v>51</v>
      </c>
      <c r="AB66" s="94">
        <v>31</v>
      </c>
      <c r="AC66" s="94">
        <v>24</v>
      </c>
      <c r="AD66" s="95"/>
      <c r="AE66" s="96">
        <v>64</v>
      </c>
      <c r="AF66" s="96">
        <v>266</v>
      </c>
      <c r="AG66" s="96">
        <v>329</v>
      </c>
      <c r="AH66" s="96">
        <v>316</v>
      </c>
      <c r="AI66" s="96">
        <v>275</v>
      </c>
      <c r="AJ66" s="96">
        <v>268</v>
      </c>
      <c r="AK66" s="96">
        <v>287</v>
      </c>
      <c r="AL66" s="96">
        <v>305</v>
      </c>
      <c r="AM66" s="96">
        <v>283</v>
      </c>
      <c r="AN66" s="96">
        <v>273</v>
      </c>
      <c r="AO66" s="96">
        <v>268</v>
      </c>
      <c r="AP66" s="96">
        <v>237</v>
      </c>
      <c r="AQ66" s="96">
        <v>190</v>
      </c>
      <c r="AR66" s="96">
        <v>154</v>
      </c>
      <c r="AS66" s="96">
        <v>113</v>
      </c>
      <c r="AT66" s="96">
        <v>78</v>
      </c>
      <c r="AU66" s="96">
        <v>54</v>
      </c>
      <c r="AV66" s="96">
        <v>35</v>
      </c>
      <c r="AW66" s="96">
        <v>27</v>
      </c>
      <c r="AX66" s="95"/>
      <c r="AY66" s="94">
        <v>303</v>
      </c>
      <c r="AZ66" s="94">
        <v>1198</v>
      </c>
      <c r="BA66" s="94">
        <v>1478</v>
      </c>
      <c r="BB66" s="94">
        <v>1425</v>
      </c>
      <c r="BC66" s="94">
        <v>1349</v>
      </c>
      <c r="BD66" s="94">
        <v>1198</v>
      </c>
      <c r="BE66" s="94">
        <v>1088</v>
      </c>
      <c r="BF66" s="94">
        <v>989</v>
      </c>
      <c r="BG66" s="94">
        <v>841</v>
      </c>
      <c r="BH66" s="94">
        <v>706</v>
      </c>
      <c r="BI66" s="94">
        <v>610</v>
      </c>
      <c r="BJ66" s="94">
        <v>536</v>
      </c>
      <c r="BK66" s="94">
        <v>447</v>
      </c>
      <c r="BL66" s="94">
        <v>362</v>
      </c>
      <c r="BM66" s="94">
        <v>271</v>
      </c>
      <c r="BN66" s="94">
        <v>189</v>
      </c>
      <c r="BO66" s="94">
        <v>122</v>
      </c>
      <c r="BP66" s="94">
        <v>74</v>
      </c>
      <c r="BQ66" s="94">
        <v>65</v>
      </c>
      <c r="BR66" s="95"/>
      <c r="BS66" s="97">
        <v>288</v>
      </c>
      <c r="BT66" s="97">
        <v>1137</v>
      </c>
      <c r="BU66" s="97">
        <v>1422</v>
      </c>
      <c r="BV66" s="97">
        <v>1380</v>
      </c>
      <c r="BW66" s="97">
        <v>1312</v>
      </c>
      <c r="BX66" s="97">
        <v>1200</v>
      </c>
      <c r="BY66" s="97">
        <v>1111</v>
      </c>
      <c r="BZ66" s="97">
        <v>1043</v>
      </c>
      <c r="CA66" s="97">
        <v>920</v>
      </c>
      <c r="CB66" s="97">
        <v>792</v>
      </c>
      <c r="CC66" s="97">
        <v>675</v>
      </c>
      <c r="CD66" s="97">
        <v>572</v>
      </c>
      <c r="CE66" s="97">
        <v>469</v>
      </c>
      <c r="CF66" s="97">
        <v>372</v>
      </c>
      <c r="CG66" s="97">
        <v>281</v>
      </c>
      <c r="CH66" s="97">
        <v>199</v>
      </c>
      <c r="CI66" s="97">
        <v>133</v>
      </c>
      <c r="CJ66" s="97">
        <v>84</v>
      </c>
      <c r="CK66" s="97">
        <v>75</v>
      </c>
      <c r="CM66">
        <f t="shared" si="27"/>
        <v>3762</v>
      </c>
      <c r="CN66">
        <f t="shared" si="28"/>
        <v>3822</v>
      </c>
      <c r="CO66">
        <f t="shared" si="29"/>
        <v>13251</v>
      </c>
      <c r="CP66">
        <f t="shared" si="30"/>
        <v>13465</v>
      </c>
      <c r="CQ66" s="3"/>
      <c r="CR66" s="3">
        <f t="shared" si="31"/>
        <v>0</v>
      </c>
      <c r="CS66" s="3">
        <f t="shared" si="32"/>
        <v>0</v>
      </c>
      <c r="CT66" s="3">
        <f t="shared" si="33"/>
        <v>0</v>
      </c>
      <c r="CU66" s="3">
        <f t="shared" si="34"/>
        <v>0</v>
      </c>
      <c r="CV66" s="92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</row>
    <row r="67" spans="1:179" x14ac:dyDescent="0.25">
      <c r="A67" s="101">
        <f t="shared" si="35"/>
        <v>59</v>
      </c>
      <c r="B67" s="68" t="s">
        <v>75</v>
      </c>
      <c r="C67" s="63">
        <f t="shared" si="21"/>
        <v>16665</v>
      </c>
      <c r="D67" s="64">
        <f t="shared" si="22"/>
        <v>16934</v>
      </c>
      <c r="E67" s="69">
        <f t="shared" si="23"/>
        <v>33599</v>
      </c>
      <c r="F67" s="66"/>
      <c r="G67" s="70">
        <f t="shared" si="24"/>
        <v>58708</v>
      </c>
      <c r="H67" s="64">
        <f t="shared" si="25"/>
        <v>59656</v>
      </c>
      <c r="I67" s="69">
        <f t="shared" si="26"/>
        <v>118364</v>
      </c>
      <c r="J67" s="99"/>
      <c r="K67" s="94">
        <v>319</v>
      </c>
      <c r="L67" s="94">
        <v>1309</v>
      </c>
      <c r="M67" s="94">
        <v>1661</v>
      </c>
      <c r="N67" s="94">
        <v>1571</v>
      </c>
      <c r="O67" s="94">
        <v>1325</v>
      </c>
      <c r="P67" s="94">
        <v>1252</v>
      </c>
      <c r="Q67" s="94">
        <v>1244</v>
      </c>
      <c r="R67" s="94">
        <v>1269</v>
      </c>
      <c r="S67" s="94">
        <v>1113</v>
      </c>
      <c r="T67" s="94">
        <v>1014</v>
      </c>
      <c r="U67" s="94">
        <v>1006</v>
      </c>
      <c r="V67" s="94">
        <v>924</v>
      </c>
      <c r="W67" s="94">
        <v>761</v>
      </c>
      <c r="X67" s="94">
        <v>622</v>
      </c>
      <c r="Y67" s="94">
        <v>474</v>
      </c>
      <c r="Z67" s="94">
        <v>327</v>
      </c>
      <c r="AA67" s="94">
        <v>229</v>
      </c>
      <c r="AB67" s="94">
        <v>139</v>
      </c>
      <c r="AC67" s="94">
        <v>106</v>
      </c>
      <c r="AD67" s="95"/>
      <c r="AE67" s="96">
        <v>286</v>
      </c>
      <c r="AF67" s="96">
        <v>1182</v>
      </c>
      <c r="AG67" s="96">
        <v>1460</v>
      </c>
      <c r="AH67" s="96">
        <v>1400</v>
      </c>
      <c r="AI67" s="96">
        <v>1219</v>
      </c>
      <c r="AJ67" s="96">
        <v>1189</v>
      </c>
      <c r="AK67" s="96">
        <v>1272</v>
      </c>
      <c r="AL67" s="96">
        <v>1318</v>
      </c>
      <c r="AM67" s="96">
        <v>1257</v>
      </c>
      <c r="AN67" s="96">
        <v>1212</v>
      </c>
      <c r="AO67" s="96">
        <v>1189</v>
      </c>
      <c r="AP67" s="96">
        <v>1054</v>
      </c>
      <c r="AQ67" s="96">
        <v>843</v>
      </c>
      <c r="AR67" s="96">
        <v>685</v>
      </c>
      <c r="AS67" s="96">
        <v>504</v>
      </c>
      <c r="AT67" s="96">
        <v>346</v>
      </c>
      <c r="AU67" s="96">
        <v>240</v>
      </c>
      <c r="AV67" s="96">
        <v>158</v>
      </c>
      <c r="AW67" s="96">
        <v>120</v>
      </c>
      <c r="AX67" s="95"/>
      <c r="AY67" s="94">
        <v>1344</v>
      </c>
      <c r="AZ67" s="94">
        <v>5309</v>
      </c>
      <c r="BA67" s="94">
        <v>6551</v>
      </c>
      <c r="BB67" s="94">
        <v>6315</v>
      </c>
      <c r="BC67" s="94">
        <v>5977</v>
      </c>
      <c r="BD67" s="94">
        <v>5309</v>
      </c>
      <c r="BE67" s="94">
        <v>4821</v>
      </c>
      <c r="BF67" s="94">
        <v>4351</v>
      </c>
      <c r="BG67" s="94">
        <v>3728</v>
      </c>
      <c r="BH67" s="94">
        <v>3130</v>
      </c>
      <c r="BI67" s="94">
        <v>2705</v>
      </c>
      <c r="BJ67" s="94">
        <v>2375</v>
      </c>
      <c r="BK67" s="94">
        <v>1982</v>
      </c>
      <c r="BL67" s="94">
        <v>1604</v>
      </c>
      <c r="BM67" s="94">
        <v>1203</v>
      </c>
      <c r="BN67" s="94">
        <v>841</v>
      </c>
      <c r="BO67" s="94">
        <v>542</v>
      </c>
      <c r="BP67" s="94">
        <v>330</v>
      </c>
      <c r="BQ67" s="94">
        <v>291</v>
      </c>
      <c r="BR67" s="95"/>
      <c r="BS67" s="97">
        <v>1279</v>
      </c>
      <c r="BT67" s="97">
        <v>5039</v>
      </c>
      <c r="BU67" s="97">
        <v>6303</v>
      </c>
      <c r="BV67" s="97">
        <v>6117</v>
      </c>
      <c r="BW67" s="97">
        <v>5815</v>
      </c>
      <c r="BX67" s="97">
        <v>5318</v>
      </c>
      <c r="BY67" s="97">
        <v>4923</v>
      </c>
      <c r="BZ67" s="97">
        <v>4592</v>
      </c>
      <c r="CA67" s="97">
        <v>4078</v>
      </c>
      <c r="CB67" s="97">
        <v>3512</v>
      </c>
      <c r="CC67" s="97">
        <v>2992</v>
      </c>
      <c r="CD67" s="97">
        <v>2535</v>
      </c>
      <c r="CE67" s="97">
        <v>2077</v>
      </c>
      <c r="CF67" s="97">
        <v>1651</v>
      </c>
      <c r="CG67" s="97">
        <v>1248</v>
      </c>
      <c r="CH67" s="97">
        <v>883</v>
      </c>
      <c r="CI67" s="97">
        <v>589</v>
      </c>
      <c r="CJ67" s="97">
        <v>372</v>
      </c>
      <c r="CK67" s="97">
        <v>333</v>
      </c>
      <c r="CM67">
        <f t="shared" si="27"/>
        <v>16665</v>
      </c>
      <c r="CN67">
        <f t="shared" si="28"/>
        <v>16934</v>
      </c>
      <c r="CO67">
        <f t="shared" si="29"/>
        <v>58708</v>
      </c>
      <c r="CP67">
        <f t="shared" si="30"/>
        <v>59656</v>
      </c>
      <c r="CQ67" s="3"/>
      <c r="CR67" s="3">
        <f t="shared" si="31"/>
        <v>0</v>
      </c>
      <c r="CS67" s="3">
        <f t="shared" si="32"/>
        <v>0</v>
      </c>
      <c r="CT67" s="3">
        <f t="shared" si="33"/>
        <v>0</v>
      </c>
      <c r="CU67" s="3">
        <f t="shared" si="34"/>
        <v>0</v>
      </c>
      <c r="CV67" s="92"/>
      <c r="CW67" s="93"/>
      <c r="CX67" s="93"/>
      <c r="CY67" s="93"/>
      <c r="CZ67" s="93"/>
      <c r="DA67" s="93"/>
      <c r="DB67" s="93"/>
      <c r="DC67" s="93"/>
      <c r="DD67" s="93"/>
      <c r="DE67" s="93"/>
      <c r="DF67" s="93"/>
      <c r="DG67" s="93"/>
      <c r="DH67" s="93"/>
      <c r="DI67" s="93"/>
      <c r="DJ67" s="93"/>
      <c r="DK67" s="93"/>
      <c r="DL67" s="93"/>
      <c r="DM67" s="93"/>
      <c r="DN67" s="93"/>
      <c r="DO67" s="93"/>
      <c r="DP67" s="93"/>
      <c r="DQ67" s="93"/>
      <c r="DR67" s="93"/>
      <c r="DS67" s="93"/>
      <c r="DT67" s="93"/>
      <c r="DU67" s="93"/>
      <c r="DV67" s="93"/>
      <c r="DW67" s="93"/>
      <c r="DX67" s="93"/>
      <c r="DY67" s="93"/>
      <c r="DZ67" s="93"/>
      <c r="EA67" s="93"/>
      <c r="EB67" s="93"/>
      <c r="EC67" s="93"/>
      <c r="ED67" s="93"/>
      <c r="EE67" s="93"/>
      <c r="EF67" s="93"/>
      <c r="EG67" s="93"/>
      <c r="EH67" s="93"/>
      <c r="EI67" s="93"/>
      <c r="EJ67" s="93"/>
      <c r="EK67" s="93"/>
      <c r="EL67" s="93"/>
      <c r="EM67" s="93"/>
      <c r="EN67" s="93"/>
      <c r="EO67" s="93"/>
      <c r="EP67" s="93"/>
      <c r="EQ67" s="93"/>
      <c r="ER67" s="93"/>
      <c r="ES67" s="93"/>
      <c r="ET67" s="93"/>
      <c r="EU67" s="93"/>
      <c r="EV67" s="93"/>
      <c r="EW67" s="93"/>
      <c r="EX67" s="93"/>
      <c r="EY67" s="93"/>
      <c r="EZ67" s="93"/>
      <c r="FA67" s="93"/>
      <c r="FB67" s="93"/>
      <c r="FC67" s="93"/>
      <c r="FD67" s="93"/>
      <c r="FE67" s="93"/>
      <c r="FF67" s="93"/>
      <c r="FG67" s="93"/>
      <c r="FH67" s="93"/>
      <c r="FI67" s="93"/>
      <c r="FJ67" s="93"/>
      <c r="FK67" s="93"/>
      <c r="FL67" s="93"/>
      <c r="FM67" s="93"/>
      <c r="FN67" s="93"/>
      <c r="FO67" s="93"/>
      <c r="FP67" s="93"/>
      <c r="FQ67" s="93"/>
      <c r="FR67" s="93"/>
      <c r="FS67" s="93"/>
      <c r="FT67" s="93"/>
      <c r="FU67" s="93"/>
      <c r="FV67" s="93"/>
      <c r="FW67" s="93"/>
    </row>
    <row r="68" spans="1:179" x14ac:dyDescent="0.25">
      <c r="A68" s="101">
        <f t="shared" si="35"/>
        <v>60</v>
      </c>
      <c r="B68" s="68" t="s">
        <v>76</v>
      </c>
      <c r="C68" s="63">
        <f t="shared" si="21"/>
        <v>3468</v>
      </c>
      <c r="D68" s="64">
        <f t="shared" si="22"/>
        <v>3525</v>
      </c>
      <c r="E68" s="69">
        <f t="shared" si="23"/>
        <v>6993</v>
      </c>
      <c r="F68" s="66"/>
      <c r="G68" s="70">
        <f t="shared" si="24"/>
        <v>12222</v>
      </c>
      <c r="H68" s="64">
        <f t="shared" si="25"/>
        <v>12419</v>
      </c>
      <c r="I68" s="69">
        <f t="shared" si="26"/>
        <v>24641</v>
      </c>
      <c r="J68" s="99"/>
      <c r="K68" s="94">
        <v>66</v>
      </c>
      <c r="L68" s="94">
        <v>272</v>
      </c>
      <c r="M68" s="94">
        <v>345</v>
      </c>
      <c r="N68" s="94">
        <v>327</v>
      </c>
      <c r="O68" s="94">
        <v>275</v>
      </c>
      <c r="P68" s="94">
        <v>260</v>
      </c>
      <c r="Q68" s="94">
        <v>258</v>
      </c>
      <c r="R68" s="94">
        <v>272</v>
      </c>
      <c r="S68" s="94">
        <v>231</v>
      </c>
      <c r="T68" s="94">
        <v>211</v>
      </c>
      <c r="U68" s="94">
        <v>209</v>
      </c>
      <c r="V68" s="94">
        <v>192</v>
      </c>
      <c r="W68" s="94">
        <v>158</v>
      </c>
      <c r="X68" s="94">
        <v>129</v>
      </c>
      <c r="Y68" s="94">
        <v>98</v>
      </c>
      <c r="Z68" s="94">
        <v>68</v>
      </c>
      <c r="AA68" s="94">
        <v>47</v>
      </c>
      <c r="AB68" s="94">
        <v>28</v>
      </c>
      <c r="AC68" s="94">
        <v>22</v>
      </c>
      <c r="AD68" s="95"/>
      <c r="AE68" s="96">
        <v>59</v>
      </c>
      <c r="AF68" s="96">
        <v>246</v>
      </c>
      <c r="AG68" s="96">
        <v>304</v>
      </c>
      <c r="AH68" s="96">
        <v>291</v>
      </c>
      <c r="AI68" s="96">
        <v>253</v>
      </c>
      <c r="AJ68" s="96">
        <v>247</v>
      </c>
      <c r="AK68" s="96">
        <v>264</v>
      </c>
      <c r="AL68" s="96">
        <v>281</v>
      </c>
      <c r="AM68" s="96">
        <v>261</v>
      </c>
      <c r="AN68" s="96">
        <v>252</v>
      </c>
      <c r="AO68" s="96">
        <v>247</v>
      </c>
      <c r="AP68" s="96">
        <v>219</v>
      </c>
      <c r="AQ68" s="96">
        <v>175</v>
      </c>
      <c r="AR68" s="96">
        <v>142</v>
      </c>
      <c r="AS68" s="96">
        <v>105</v>
      </c>
      <c r="AT68" s="96">
        <v>72</v>
      </c>
      <c r="AU68" s="96">
        <v>50</v>
      </c>
      <c r="AV68" s="96">
        <v>32</v>
      </c>
      <c r="AW68" s="96">
        <v>25</v>
      </c>
      <c r="AX68" s="95"/>
      <c r="AY68" s="94">
        <v>280</v>
      </c>
      <c r="AZ68" s="94">
        <v>1105</v>
      </c>
      <c r="BA68" s="94">
        <v>1364</v>
      </c>
      <c r="BB68" s="94">
        <v>1314</v>
      </c>
      <c r="BC68" s="94">
        <v>1244</v>
      </c>
      <c r="BD68" s="94">
        <v>1105</v>
      </c>
      <c r="BE68" s="94">
        <v>1003</v>
      </c>
      <c r="BF68" s="94">
        <v>912</v>
      </c>
      <c r="BG68" s="94">
        <v>776</v>
      </c>
      <c r="BH68" s="94">
        <v>651</v>
      </c>
      <c r="BI68" s="94">
        <v>563</v>
      </c>
      <c r="BJ68" s="94">
        <v>494</v>
      </c>
      <c r="BK68" s="94">
        <v>412</v>
      </c>
      <c r="BL68" s="94">
        <v>334</v>
      </c>
      <c r="BM68" s="94">
        <v>250</v>
      </c>
      <c r="BN68" s="94">
        <v>175</v>
      </c>
      <c r="BO68" s="94">
        <v>112</v>
      </c>
      <c r="BP68" s="94">
        <v>68</v>
      </c>
      <c r="BQ68" s="94">
        <v>60</v>
      </c>
      <c r="BR68" s="95"/>
      <c r="BS68" s="97">
        <v>266</v>
      </c>
      <c r="BT68" s="97">
        <v>1049</v>
      </c>
      <c r="BU68" s="97">
        <v>1312</v>
      </c>
      <c r="BV68" s="97">
        <v>1273</v>
      </c>
      <c r="BW68" s="97">
        <v>1210</v>
      </c>
      <c r="BX68" s="97">
        <v>1107</v>
      </c>
      <c r="BY68" s="97">
        <v>1024</v>
      </c>
      <c r="BZ68" s="97">
        <v>962</v>
      </c>
      <c r="CA68" s="97">
        <v>849</v>
      </c>
      <c r="CB68" s="97">
        <v>731</v>
      </c>
      <c r="CC68" s="97">
        <v>623</v>
      </c>
      <c r="CD68" s="97">
        <v>527</v>
      </c>
      <c r="CE68" s="97">
        <v>432</v>
      </c>
      <c r="CF68" s="97">
        <v>343</v>
      </c>
      <c r="CG68" s="97">
        <v>259</v>
      </c>
      <c r="CH68" s="97">
        <v>184</v>
      </c>
      <c r="CI68" s="97">
        <v>122</v>
      </c>
      <c r="CJ68" s="97">
        <v>77</v>
      </c>
      <c r="CK68" s="97">
        <v>69</v>
      </c>
      <c r="CM68">
        <f t="shared" si="27"/>
        <v>3468</v>
      </c>
      <c r="CN68">
        <f t="shared" si="28"/>
        <v>3525</v>
      </c>
      <c r="CO68">
        <f t="shared" si="29"/>
        <v>12222</v>
      </c>
      <c r="CP68">
        <f t="shared" si="30"/>
        <v>12419</v>
      </c>
      <c r="CQ68" s="3"/>
      <c r="CR68" s="3">
        <f t="shared" si="31"/>
        <v>0</v>
      </c>
      <c r="CS68" s="3">
        <f t="shared" si="32"/>
        <v>0</v>
      </c>
      <c r="CT68" s="3">
        <f t="shared" si="33"/>
        <v>0</v>
      </c>
      <c r="CU68" s="3">
        <f t="shared" si="34"/>
        <v>0</v>
      </c>
      <c r="CV68" s="92"/>
      <c r="CW68" s="93"/>
      <c r="CX68" s="93"/>
      <c r="CY68" s="93"/>
      <c r="CZ68" s="93"/>
      <c r="DA68" s="93"/>
      <c r="DB68" s="93"/>
      <c r="DC68" s="93"/>
      <c r="DD68" s="93"/>
      <c r="DE68" s="93"/>
      <c r="DF68" s="93"/>
      <c r="DG68" s="93"/>
      <c r="DH68" s="93"/>
      <c r="DI68" s="93"/>
      <c r="DJ68" s="93"/>
      <c r="DK68" s="93"/>
      <c r="DL68" s="93"/>
      <c r="DM68" s="93"/>
      <c r="DN68" s="93"/>
      <c r="DO68" s="93"/>
      <c r="DP68" s="93"/>
      <c r="DQ68" s="93"/>
      <c r="DR68" s="93"/>
      <c r="DS68" s="93"/>
      <c r="DT68" s="93"/>
      <c r="DU68" s="93"/>
      <c r="DV68" s="93"/>
      <c r="DW68" s="93"/>
      <c r="DX68" s="93"/>
      <c r="DY68" s="93"/>
      <c r="DZ68" s="93"/>
      <c r="EA68" s="93"/>
      <c r="EB68" s="93"/>
      <c r="EC68" s="93"/>
      <c r="ED68" s="93"/>
      <c r="EE68" s="93"/>
      <c r="EF68" s="93"/>
      <c r="EG68" s="93"/>
      <c r="EH68" s="93"/>
      <c r="EI68" s="93"/>
      <c r="EJ68" s="93"/>
      <c r="EK68" s="93"/>
      <c r="EL68" s="93"/>
      <c r="EM68" s="93"/>
      <c r="EN68" s="93"/>
      <c r="EO68" s="93"/>
      <c r="EP68" s="93"/>
      <c r="EQ68" s="93"/>
      <c r="ER68" s="93"/>
      <c r="ES68" s="93"/>
      <c r="ET68" s="93"/>
      <c r="EU68" s="93"/>
      <c r="EV68" s="93"/>
      <c r="EW68" s="93"/>
      <c r="EX68" s="93"/>
      <c r="EY68" s="93"/>
      <c r="EZ68" s="93"/>
      <c r="FA68" s="93"/>
      <c r="FB68" s="93"/>
      <c r="FC68" s="93"/>
      <c r="FD68" s="93"/>
      <c r="FE68" s="93"/>
      <c r="FF68" s="93"/>
      <c r="FG68" s="93"/>
      <c r="FH68" s="93"/>
      <c r="FI68" s="93"/>
      <c r="FJ68" s="93"/>
      <c r="FK68" s="93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</row>
    <row r="69" spans="1:179" x14ac:dyDescent="0.25">
      <c r="A69" s="101">
        <f t="shared" si="35"/>
        <v>61</v>
      </c>
      <c r="B69" s="68" t="s">
        <v>77</v>
      </c>
      <c r="C69" s="63">
        <f t="shared" si="21"/>
        <v>5552</v>
      </c>
      <c r="D69" s="64">
        <f t="shared" si="22"/>
        <v>5640</v>
      </c>
      <c r="E69" s="69">
        <f t="shared" si="23"/>
        <v>11192</v>
      </c>
      <c r="F69" s="66"/>
      <c r="G69" s="70">
        <f t="shared" si="24"/>
        <v>19556</v>
      </c>
      <c r="H69" s="64">
        <f t="shared" si="25"/>
        <v>19872</v>
      </c>
      <c r="I69" s="69">
        <f t="shared" si="26"/>
        <v>39428</v>
      </c>
      <c r="J69" s="99"/>
      <c r="K69" s="94">
        <v>106</v>
      </c>
      <c r="L69" s="94">
        <v>436</v>
      </c>
      <c r="M69" s="94">
        <v>553</v>
      </c>
      <c r="N69" s="94">
        <v>523</v>
      </c>
      <c r="O69" s="94">
        <v>441</v>
      </c>
      <c r="P69" s="94">
        <v>417</v>
      </c>
      <c r="Q69" s="94">
        <v>414</v>
      </c>
      <c r="R69" s="94">
        <v>427</v>
      </c>
      <c r="S69" s="94">
        <v>370</v>
      </c>
      <c r="T69" s="94">
        <v>338</v>
      </c>
      <c r="U69" s="94">
        <v>335</v>
      </c>
      <c r="V69" s="94">
        <v>308</v>
      </c>
      <c r="W69" s="94">
        <v>253</v>
      </c>
      <c r="X69" s="94">
        <v>207</v>
      </c>
      <c r="Y69" s="94">
        <v>158</v>
      </c>
      <c r="Z69" s="94">
        <v>109</v>
      </c>
      <c r="AA69" s="94">
        <v>76</v>
      </c>
      <c r="AB69" s="94">
        <v>46</v>
      </c>
      <c r="AC69" s="94">
        <v>35</v>
      </c>
      <c r="AD69" s="95"/>
      <c r="AE69" s="96">
        <v>95</v>
      </c>
      <c r="AF69" s="96">
        <v>393</v>
      </c>
      <c r="AG69" s="96">
        <v>486</v>
      </c>
      <c r="AH69" s="96">
        <v>466</v>
      </c>
      <c r="AI69" s="96">
        <v>406</v>
      </c>
      <c r="AJ69" s="96">
        <v>396</v>
      </c>
      <c r="AK69" s="96">
        <v>423</v>
      </c>
      <c r="AL69" s="96">
        <v>444</v>
      </c>
      <c r="AM69" s="96">
        <v>418</v>
      </c>
      <c r="AN69" s="96">
        <v>403</v>
      </c>
      <c r="AO69" s="96">
        <v>396</v>
      </c>
      <c r="AP69" s="96">
        <v>351</v>
      </c>
      <c r="AQ69" s="96">
        <v>280</v>
      </c>
      <c r="AR69" s="96">
        <v>228</v>
      </c>
      <c r="AS69" s="96">
        <v>168</v>
      </c>
      <c r="AT69" s="96">
        <v>115</v>
      </c>
      <c r="AU69" s="96">
        <v>80</v>
      </c>
      <c r="AV69" s="96">
        <v>52</v>
      </c>
      <c r="AW69" s="96">
        <v>40</v>
      </c>
      <c r="AX69" s="95"/>
      <c r="AY69" s="94">
        <v>448</v>
      </c>
      <c r="AZ69" s="94">
        <v>1768</v>
      </c>
      <c r="BA69" s="94">
        <v>2182</v>
      </c>
      <c r="BB69" s="94">
        <v>2103</v>
      </c>
      <c r="BC69" s="94">
        <v>1991</v>
      </c>
      <c r="BD69" s="94">
        <v>1768</v>
      </c>
      <c r="BE69" s="94">
        <v>1606</v>
      </c>
      <c r="BF69" s="94">
        <v>1455</v>
      </c>
      <c r="BG69" s="94">
        <v>1241</v>
      </c>
      <c r="BH69" s="94">
        <v>1042</v>
      </c>
      <c r="BI69" s="94">
        <v>901</v>
      </c>
      <c r="BJ69" s="94">
        <v>791</v>
      </c>
      <c r="BK69" s="94">
        <v>660</v>
      </c>
      <c r="BL69" s="94">
        <v>534</v>
      </c>
      <c r="BM69" s="94">
        <v>400</v>
      </c>
      <c r="BN69" s="94">
        <v>280</v>
      </c>
      <c r="BO69" s="94">
        <v>180</v>
      </c>
      <c r="BP69" s="94">
        <v>110</v>
      </c>
      <c r="BQ69" s="94">
        <v>96</v>
      </c>
      <c r="BR69" s="95"/>
      <c r="BS69" s="97">
        <v>426</v>
      </c>
      <c r="BT69" s="97">
        <v>1678</v>
      </c>
      <c r="BU69" s="97">
        <v>2099</v>
      </c>
      <c r="BV69" s="97">
        <v>2037</v>
      </c>
      <c r="BW69" s="97">
        <v>1937</v>
      </c>
      <c r="BX69" s="97">
        <v>1771</v>
      </c>
      <c r="BY69" s="97">
        <v>1640</v>
      </c>
      <c r="BZ69" s="97">
        <v>1535</v>
      </c>
      <c r="CA69" s="97">
        <v>1358</v>
      </c>
      <c r="CB69" s="97">
        <v>1170</v>
      </c>
      <c r="CC69" s="97">
        <v>996</v>
      </c>
      <c r="CD69" s="97">
        <v>844</v>
      </c>
      <c r="CE69" s="97">
        <v>692</v>
      </c>
      <c r="CF69" s="97">
        <v>550</v>
      </c>
      <c r="CG69" s="97">
        <v>415</v>
      </c>
      <c r="CH69" s="97">
        <v>294</v>
      </c>
      <c r="CI69" s="97">
        <v>196</v>
      </c>
      <c r="CJ69" s="97">
        <v>123</v>
      </c>
      <c r="CK69" s="97">
        <v>111</v>
      </c>
      <c r="CM69">
        <f t="shared" si="27"/>
        <v>5552</v>
      </c>
      <c r="CN69">
        <f t="shared" si="28"/>
        <v>5640</v>
      </c>
      <c r="CO69">
        <f t="shared" si="29"/>
        <v>19556</v>
      </c>
      <c r="CP69">
        <f t="shared" si="30"/>
        <v>19872</v>
      </c>
      <c r="CQ69" s="3"/>
      <c r="CR69" s="3">
        <f t="shared" si="31"/>
        <v>0</v>
      </c>
      <c r="CS69" s="3">
        <f t="shared" si="32"/>
        <v>0</v>
      </c>
      <c r="CT69" s="3">
        <f t="shared" si="33"/>
        <v>0</v>
      </c>
      <c r="CU69" s="3">
        <f t="shared" si="34"/>
        <v>0</v>
      </c>
      <c r="CV69" s="92"/>
      <c r="CW69" s="93"/>
      <c r="CX69" s="93"/>
      <c r="CY69" s="93"/>
      <c r="CZ69" s="93"/>
      <c r="DA69" s="93"/>
      <c r="DB69" s="93"/>
      <c r="DC69" s="93"/>
      <c r="DD69" s="93"/>
      <c r="DE69" s="93"/>
      <c r="DF69" s="93"/>
      <c r="DG69" s="93"/>
      <c r="DH69" s="93"/>
      <c r="DI69" s="93"/>
      <c r="DJ69" s="93"/>
      <c r="DK69" s="93"/>
      <c r="DL69" s="93"/>
      <c r="DM69" s="93"/>
      <c r="DN69" s="93"/>
      <c r="DO69" s="93"/>
      <c r="DP69" s="93"/>
      <c r="DQ69" s="93"/>
      <c r="DR69" s="93"/>
      <c r="DS69" s="93"/>
      <c r="DT69" s="93"/>
      <c r="DU69" s="93"/>
      <c r="DV69" s="93"/>
      <c r="DW69" s="93"/>
      <c r="DX69" s="93"/>
      <c r="DY69" s="93"/>
      <c r="DZ69" s="93"/>
      <c r="EA69" s="93"/>
      <c r="EB69" s="93"/>
      <c r="EC69" s="93"/>
      <c r="ED69" s="93"/>
      <c r="EE69" s="93"/>
      <c r="EF69" s="93"/>
      <c r="EG69" s="93"/>
      <c r="EH69" s="93"/>
      <c r="EI69" s="93"/>
      <c r="EJ69" s="93"/>
      <c r="EK69" s="93"/>
      <c r="EL69" s="93"/>
      <c r="EM69" s="93"/>
      <c r="EN69" s="93"/>
      <c r="EO69" s="93"/>
      <c r="EP69" s="93"/>
      <c r="EQ69" s="93"/>
      <c r="ER69" s="93"/>
      <c r="ES69" s="93"/>
      <c r="ET69" s="93"/>
      <c r="EU69" s="93"/>
      <c r="EV69" s="93"/>
      <c r="EW69" s="93"/>
      <c r="EX69" s="93"/>
      <c r="EY69" s="93"/>
      <c r="EZ69" s="93"/>
      <c r="FA69" s="93"/>
      <c r="FB69" s="93"/>
      <c r="FC69" s="93"/>
      <c r="FD69" s="93"/>
      <c r="FE69" s="93"/>
      <c r="FF69" s="93"/>
      <c r="FG69" s="93"/>
      <c r="FH69" s="93"/>
      <c r="FI69" s="93"/>
      <c r="FJ69" s="93"/>
      <c r="FK69" s="93"/>
      <c r="FL69" s="93"/>
      <c r="FM69" s="93"/>
      <c r="FN69" s="93"/>
      <c r="FO69" s="93"/>
      <c r="FP69" s="93"/>
      <c r="FQ69" s="93"/>
      <c r="FR69" s="93"/>
      <c r="FS69" s="93"/>
      <c r="FT69" s="93"/>
      <c r="FU69" s="93"/>
      <c r="FV69" s="93"/>
      <c r="FW69" s="93"/>
    </row>
    <row r="70" spans="1:179" x14ac:dyDescent="0.25">
      <c r="A70" s="101">
        <f t="shared" si="35"/>
        <v>62</v>
      </c>
      <c r="B70" s="68" t="s">
        <v>78</v>
      </c>
      <c r="C70" s="63">
        <f t="shared" si="21"/>
        <v>1771</v>
      </c>
      <c r="D70" s="64">
        <f t="shared" si="22"/>
        <v>1799</v>
      </c>
      <c r="E70" s="69">
        <f t="shared" si="23"/>
        <v>3570</v>
      </c>
      <c r="F70" s="66"/>
      <c r="G70" s="70">
        <f t="shared" si="24"/>
        <v>6238</v>
      </c>
      <c r="H70" s="64">
        <f t="shared" si="25"/>
        <v>6339</v>
      </c>
      <c r="I70" s="69">
        <f t="shared" si="26"/>
        <v>12577</v>
      </c>
      <c r="J70" s="99"/>
      <c r="K70" s="94">
        <v>33</v>
      </c>
      <c r="L70" s="94">
        <v>139</v>
      </c>
      <c r="M70" s="94">
        <v>176</v>
      </c>
      <c r="N70" s="94">
        <v>167</v>
      </c>
      <c r="O70" s="94">
        <v>140</v>
      </c>
      <c r="P70" s="94">
        <v>133</v>
      </c>
      <c r="Q70" s="94">
        <v>132</v>
      </c>
      <c r="R70" s="94">
        <v>143</v>
      </c>
      <c r="S70" s="94">
        <v>118</v>
      </c>
      <c r="T70" s="94">
        <v>107</v>
      </c>
      <c r="U70" s="94">
        <v>106</v>
      </c>
      <c r="V70" s="94">
        <v>98</v>
      </c>
      <c r="W70" s="94">
        <v>80</v>
      </c>
      <c r="X70" s="94">
        <v>66</v>
      </c>
      <c r="Y70" s="94">
        <v>50</v>
      </c>
      <c r="Z70" s="94">
        <v>34</v>
      </c>
      <c r="AA70" s="94">
        <v>24</v>
      </c>
      <c r="AB70" s="94">
        <v>14</v>
      </c>
      <c r="AC70" s="94">
        <v>11</v>
      </c>
      <c r="AD70" s="95"/>
      <c r="AE70" s="96">
        <v>30</v>
      </c>
      <c r="AF70" s="96">
        <v>125</v>
      </c>
      <c r="AG70" s="96">
        <v>155</v>
      </c>
      <c r="AH70" s="96">
        <v>148</v>
      </c>
      <c r="AI70" s="96">
        <v>129</v>
      </c>
      <c r="AJ70" s="96">
        <v>126</v>
      </c>
      <c r="AK70" s="96">
        <v>135</v>
      </c>
      <c r="AL70" s="96">
        <v>150</v>
      </c>
      <c r="AM70" s="96">
        <v>133</v>
      </c>
      <c r="AN70" s="96">
        <v>128</v>
      </c>
      <c r="AO70" s="96">
        <v>126</v>
      </c>
      <c r="AP70" s="96">
        <v>111</v>
      </c>
      <c r="AQ70" s="96">
        <v>89</v>
      </c>
      <c r="AR70" s="96">
        <v>72</v>
      </c>
      <c r="AS70" s="96">
        <v>53</v>
      </c>
      <c r="AT70" s="96">
        <v>36</v>
      </c>
      <c r="AU70" s="96">
        <v>25</v>
      </c>
      <c r="AV70" s="96">
        <v>16</v>
      </c>
      <c r="AW70" s="96">
        <v>12</v>
      </c>
      <c r="AX70" s="95"/>
      <c r="AY70" s="94">
        <v>142</v>
      </c>
      <c r="AZ70" s="94">
        <v>564</v>
      </c>
      <c r="BA70" s="94">
        <v>696</v>
      </c>
      <c r="BB70" s="94">
        <v>671</v>
      </c>
      <c r="BC70" s="94">
        <v>635</v>
      </c>
      <c r="BD70" s="94">
        <v>564</v>
      </c>
      <c r="BE70" s="94">
        <v>512</v>
      </c>
      <c r="BF70" s="94">
        <v>469</v>
      </c>
      <c r="BG70" s="94">
        <v>396</v>
      </c>
      <c r="BH70" s="94">
        <v>332</v>
      </c>
      <c r="BI70" s="94">
        <v>287</v>
      </c>
      <c r="BJ70" s="94">
        <v>252</v>
      </c>
      <c r="BK70" s="94">
        <v>210</v>
      </c>
      <c r="BL70" s="94">
        <v>170</v>
      </c>
      <c r="BM70" s="94">
        <v>127</v>
      </c>
      <c r="BN70" s="94">
        <v>89</v>
      </c>
      <c r="BO70" s="94">
        <v>57</v>
      </c>
      <c r="BP70" s="94">
        <v>35</v>
      </c>
      <c r="BQ70" s="94">
        <v>30</v>
      </c>
      <c r="BR70" s="95"/>
      <c r="BS70" s="97">
        <v>135</v>
      </c>
      <c r="BT70" s="97">
        <v>535</v>
      </c>
      <c r="BU70" s="97">
        <v>669</v>
      </c>
      <c r="BV70" s="97">
        <v>650</v>
      </c>
      <c r="BW70" s="97">
        <v>617</v>
      </c>
      <c r="BX70" s="97">
        <v>565</v>
      </c>
      <c r="BY70" s="97">
        <v>523</v>
      </c>
      <c r="BZ70" s="97">
        <v>496</v>
      </c>
      <c r="CA70" s="97">
        <v>433</v>
      </c>
      <c r="CB70" s="97">
        <v>373</v>
      </c>
      <c r="CC70" s="97">
        <v>318</v>
      </c>
      <c r="CD70" s="97">
        <v>269</v>
      </c>
      <c r="CE70" s="97">
        <v>220</v>
      </c>
      <c r="CF70" s="97">
        <v>175</v>
      </c>
      <c r="CG70" s="97">
        <v>132</v>
      </c>
      <c r="CH70" s="97">
        <v>93</v>
      </c>
      <c r="CI70" s="97">
        <v>62</v>
      </c>
      <c r="CJ70" s="97">
        <v>39</v>
      </c>
      <c r="CK70" s="97">
        <v>35</v>
      </c>
      <c r="CM70">
        <f t="shared" si="27"/>
        <v>1771</v>
      </c>
      <c r="CN70">
        <f t="shared" si="28"/>
        <v>1799</v>
      </c>
      <c r="CO70">
        <f t="shared" si="29"/>
        <v>6238</v>
      </c>
      <c r="CP70">
        <f t="shared" si="30"/>
        <v>6339</v>
      </c>
      <c r="CQ70" s="3"/>
      <c r="CR70" s="3">
        <f t="shared" si="31"/>
        <v>0</v>
      </c>
      <c r="CS70" s="3">
        <f t="shared" si="32"/>
        <v>0</v>
      </c>
      <c r="CT70" s="3">
        <f t="shared" si="33"/>
        <v>0</v>
      </c>
      <c r="CU70" s="3">
        <f t="shared" si="34"/>
        <v>0</v>
      </c>
      <c r="CV70" s="92"/>
      <c r="CW70" s="93"/>
      <c r="CX70" s="93"/>
      <c r="CY70" s="93"/>
      <c r="CZ70" s="93"/>
      <c r="DA70" s="93"/>
      <c r="DB70" s="93"/>
      <c r="DC70" s="93"/>
      <c r="DD70" s="93"/>
      <c r="DE70" s="93"/>
      <c r="DF70" s="93"/>
      <c r="DG70" s="93"/>
      <c r="DH70" s="93"/>
      <c r="DI70" s="93"/>
      <c r="DJ70" s="93"/>
      <c r="DK70" s="93"/>
      <c r="DL70" s="93"/>
      <c r="DM70" s="93"/>
      <c r="DN70" s="93"/>
      <c r="DO70" s="93"/>
      <c r="DP70" s="93"/>
      <c r="DQ70" s="93"/>
      <c r="DR70" s="93"/>
      <c r="DS70" s="93"/>
      <c r="DT70" s="93"/>
      <c r="DU70" s="93"/>
      <c r="DV70" s="93"/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93"/>
      <c r="EK70" s="93"/>
      <c r="EL70" s="93"/>
      <c r="EM70" s="93"/>
      <c r="EN70" s="93"/>
      <c r="EO70" s="93"/>
      <c r="EP70" s="93"/>
      <c r="EQ70" s="93"/>
      <c r="ER70" s="93"/>
      <c r="ES70" s="93"/>
      <c r="ET70" s="93"/>
      <c r="EU70" s="93"/>
      <c r="EV70" s="93"/>
      <c r="EW70" s="93"/>
      <c r="EX70" s="93"/>
      <c r="EY70" s="93"/>
      <c r="EZ70" s="93"/>
      <c r="FA70" s="93"/>
      <c r="FB70" s="93"/>
      <c r="FC70" s="93"/>
      <c r="FD70" s="93"/>
      <c r="FE70" s="93"/>
      <c r="FF70" s="93"/>
      <c r="FG70" s="93"/>
      <c r="FH70" s="93"/>
      <c r="FI70" s="93"/>
      <c r="FJ70" s="93"/>
      <c r="FK70" s="93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</row>
    <row r="71" spans="1:179" x14ac:dyDescent="0.25">
      <c r="A71" s="101">
        <f t="shared" si="35"/>
        <v>63</v>
      </c>
      <c r="B71" s="68" t="s">
        <v>79</v>
      </c>
      <c r="C71" s="63">
        <f t="shared" si="21"/>
        <v>1552</v>
      </c>
      <c r="D71" s="64">
        <f t="shared" si="22"/>
        <v>1577</v>
      </c>
      <c r="E71" s="69">
        <f t="shared" si="23"/>
        <v>3129</v>
      </c>
      <c r="F71" s="66"/>
      <c r="G71" s="70">
        <f t="shared" si="24"/>
        <v>5467</v>
      </c>
      <c r="H71" s="64">
        <f t="shared" si="25"/>
        <v>5555</v>
      </c>
      <c r="I71" s="69">
        <f t="shared" si="26"/>
        <v>11022</v>
      </c>
      <c r="J71" s="99"/>
      <c r="K71" s="94">
        <v>29</v>
      </c>
      <c r="L71" s="94">
        <v>121</v>
      </c>
      <c r="M71" s="94">
        <v>154</v>
      </c>
      <c r="N71" s="94">
        <v>146</v>
      </c>
      <c r="O71" s="94">
        <v>123</v>
      </c>
      <c r="P71" s="94">
        <v>116</v>
      </c>
      <c r="Q71" s="94">
        <v>115</v>
      </c>
      <c r="R71" s="94">
        <v>129</v>
      </c>
      <c r="S71" s="94">
        <v>103</v>
      </c>
      <c r="T71" s="94">
        <v>94</v>
      </c>
      <c r="U71" s="94">
        <v>93</v>
      </c>
      <c r="V71" s="94">
        <v>86</v>
      </c>
      <c r="W71" s="94">
        <v>70</v>
      </c>
      <c r="X71" s="94">
        <v>57</v>
      </c>
      <c r="Y71" s="94">
        <v>44</v>
      </c>
      <c r="Z71" s="94">
        <v>30</v>
      </c>
      <c r="AA71" s="94">
        <v>21</v>
      </c>
      <c r="AB71" s="94">
        <v>12</v>
      </c>
      <c r="AC71" s="94">
        <v>9</v>
      </c>
      <c r="AD71" s="95"/>
      <c r="AE71" s="96">
        <v>26</v>
      </c>
      <c r="AF71" s="96">
        <v>110</v>
      </c>
      <c r="AG71" s="96">
        <v>136</v>
      </c>
      <c r="AH71" s="96">
        <v>130</v>
      </c>
      <c r="AI71" s="96">
        <v>113</v>
      </c>
      <c r="AJ71" s="96">
        <v>110</v>
      </c>
      <c r="AK71" s="96">
        <v>118</v>
      </c>
      <c r="AL71" s="96">
        <v>131</v>
      </c>
      <c r="AM71" s="96">
        <v>117</v>
      </c>
      <c r="AN71" s="96">
        <v>112</v>
      </c>
      <c r="AO71" s="96">
        <v>110</v>
      </c>
      <c r="AP71" s="96">
        <v>98</v>
      </c>
      <c r="AQ71" s="96">
        <v>78</v>
      </c>
      <c r="AR71" s="96">
        <v>63</v>
      </c>
      <c r="AS71" s="96">
        <v>46</v>
      </c>
      <c r="AT71" s="96">
        <v>32</v>
      </c>
      <c r="AU71" s="96">
        <v>22</v>
      </c>
      <c r="AV71" s="96">
        <v>14</v>
      </c>
      <c r="AW71" s="96">
        <v>11</v>
      </c>
      <c r="AX71" s="95"/>
      <c r="AY71" s="94">
        <v>125</v>
      </c>
      <c r="AZ71" s="94">
        <v>494</v>
      </c>
      <c r="BA71" s="94">
        <v>610</v>
      </c>
      <c r="BB71" s="94">
        <v>588</v>
      </c>
      <c r="BC71" s="94">
        <v>556</v>
      </c>
      <c r="BD71" s="94">
        <v>494</v>
      </c>
      <c r="BE71" s="94">
        <v>448</v>
      </c>
      <c r="BF71" s="94">
        <v>412</v>
      </c>
      <c r="BG71" s="94">
        <v>347</v>
      </c>
      <c r="BH71" s="94">
        <v>291</v>
      </c>
      <c r="BI71" s="94">
        <v>251</v>
      </c>
      <c r="BJ71" s="94">
        <v>221</v>
      </c>
      <c r="BK71" s="94">
        <v>184</v>
      </c>
      <c r="BL71" s="94">
        <v>149</v>
      </c>
      <c r="BM71" s="94">
        <v>112</v>
      </c>
      <c r="BN71" s="94">
        <v>78</v>
      </c>
      <c r="BO71" s="94">
        <v>50</v>
      </c>
      <c r="BP71" s="94">
        <v>30</v>
      </c>
      <c r="BQ71" s="94">
        <v>27</v>
      </c>
      <c r="BR71" s="95"/>
      <c r="BS71" s="97">
        <v>119</v>
      </c>
      <c r="BT71" s="97">
        <v>469</v>
      </c>
      <c r="BU71" s="97">
        <v>586</v>
      </c>
      <c r="BV71" s="97">
        <v>569</v>
      </c>
      <c r="BW71" s="97">
        <v>541</v>
      </c>
      <c r="BX71" s="97">
        <v>495</v>
      </c>
      <c r="BY71" s="97">
        <v>458</v>
      </c>
      <c r="BZ71" s="97">
        <v>435</v>
      </c>
      <c r="CA71" s="97">
        <v>379</v>
      </c>
      <c r="CB71" s="97">
        <v>327</v>
      </c>
      <c r="CC71" s="97">
        <v>278</v>
      </c>
      <c r="CD71" s="97">
        <v>236</v>
      </c>
      <c r="CE71" s="97">
        <v>193</v>
      </c>
      <c r="CF71" s="97">
        <v>153</v>
      </c>
      <c r="CG71" s="97">
        <v>116</v>
      </c>
      <c r="CH71" s="97">
        <v>82</v>
      </c>
      <c r="CI71" s="97">
        <v>54</v>
      </c>
      <c r="CJ71" s="97">
        <v>34</v>
      </c>
      <c r="CK71" s="97">
        <v>31</v>
      </c>
      <c r="CM71">
        <f t="shared" si="27"/>
        <v>1552</v>
      </c>
      <c r="CN71">
        <f t="shared" si="28"/>
        <v>1577</v>
      </c>
      <c r="CO71">
        <f t="shared" si="29"/>
        <v>5467</v>
      </c>
      <c r="CP71">
        <f t="shared" si="30"/>
        <v>5555</v>
      </c>
      <c r="CQ71" s="3"/>
      <c r="CR71" s="3">
        <f t="shared" si="31"/>
        <v>0</v>
      </c>
      <c r="CS71" s="3">
        <f t="shared" si="32"/>
        <v>0</v>
      </c>
      <c r="CT71" s="3">
        <f t="shared" si="33"/>
        <v>0</v>
      </c>
      <c r="CU71" s="3">
        <f t="shared" si="34"/>
        <v>0</v>
      </c>
      <c r="CV71" s="92"/>
      <c r="CW71" s="93"/>
      <c r="CX71" s="93"/>
      <c r="CY71" s="93"/>
      <c r="CZ71" s="93"/>
      <c r="DA71" s="93"/>
      <c r="DB71" s="93"/>
      <c r="DC71" s="93"/>
      <c r="DD71" s="93"/>
      <c r="DE71" s="93"/>
      <c r="DF71" s="93"/>
      <c r="DG71" s="93"/>
      <c r="DH71" s="93"/>
      <c r="DI71" s="93"/>
      <c r="DJ71" s="93"/>
      <c r="DK71" s="93"/>
      <c r="DL71" s="93"/>
      <c r="DM71" s="93"/>
      <c r="DN71" s="93"/>
      <c r="DO71" s="93"/>
      <c r="DP71" s="93"/>
      <c r="DQ71" s="93"/>
      <c r="DR71" s="93"/>
      <c r="DS71" s="93"/>
      <c r="DT71" s="93"/>
      <c r="DU71" s="93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93"/>
      <c r="EK71" s="93"/>
      <c r="EL71" s="93"/>
      <c r="EM71" s="93"/>
      <c r="EN71" s="93"/>
      <c r="EO71" s="93"/>
      <c r="EP71" s="93"/>
      <c r="EQ71" s="93"/>
      <c r="ER71" s="93"/>
      <c r="ES71" s="93"/>
      <c r="ET71" s="93"/>
      <c r="EU71" s="93"/>
      <c r="EV71" s="93"/>
      <c r="EW71" s="93"/>
      <c r="EX71" s="93"/>
      <c r="EY71" s="93"/>
      <c r="EZ71" s="93"/>
      <c r="FA71" s="93"/>
      <c r="FB71" s="93"/>
      <c r="FC71" s="93"/>
      <c r="FD71" s="93"/>
      <c r="FE71" s="93"/>
      <c r="FF71" s="93"/>
      <c r="FG71" s="93"/>
      <c r="FH71" s="93"/>
      <c r="FI71" s="93"/>
      <c r="FJ71" s="93"/>
      <c r="FK71" s="93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</row>
    <row r="72" spans="1:179" x14ac:dyDescent="0.25">
      <c r="A72" s="101">
        <f t="shared" si="35"/>
        <v>64</v>
      </c>
      <c r="B72" s="68" t="s">
        <v>80</v>
      </c>
      <c r="C72" s="63">
        <f t="shared" si="21"/>
        <v>951</v>
      </c>
      <c r="D72" s="64">
        <f t="shared" si="22"/>
        <v>966</v>
      </c>
      <c r="E72" s="69">
        <f t="shared" si="23"/>
        <v>1917</v>
      </c>
      <c r="F72" s="66"/>
      <c r="G72" s="70">
        <f t="shared" si="24"/>
        <v>3350</v>
      </c>
      <c r="H72" s="64">
        <f t="shared" si="25"/>
        <v>3404</v>
      </c>
      <c r="I72" s="69">
        <f t="shared" si="26"/>
        <v>6754</v>
      </c>
      <c r="J72" s="99"/>
      <c r="K72" s="94">
        <v>18</v>
      </c>
      <c r="L72" s="94">
        <v>74</v>
      </c>
      <c r="M72" s="94">
        <v>94</v>
      </c>
      <c r="N72" s="94">
        <v>89</v>
      </c>
      <c r="O72" s="94">
        <v>75</v>
      </c>
      <c r="P72" s="94">
        <v>71</v>
      </c>
      <c r="Q72" s="94">
        <v>70</v>
      </c>
      <c r="R72" s="94">
        <v>82</v>
      </c>
      <c r="S72" s="94">
        <v>63</v>
      </c>
      <c r="T72" s="94">
        <v>57</v>
      </c>
      <c r="U72" s="94">
        <v>57</v>
      </c>
      <c r="V72" s="94">
        <v>52</v>
      </c>
      <c r="W72" s="94">
        <v>43</v>
      </c>
      <c r="X72" s="94">
        <v>35</v>
      </c>
      <c r="Y72" s="94">
        <v>27</v>
      </c>
      <c r="Z72" s="94">
        <v>18</v>
      </c>
      <c r="AA72" s="94">
        <v>13</v>
      </c>
      <c r="AB72" s="94">
        <v>7</v>
      </c>
      <c r="AC72" s="94">
        <v>6</v>
      </c>
      <c r="AD72" s="95"/>
      <c r="AE72" s="96">
        <v>16</v>
      </c>
      <c r="AF72" s="96">
        <v>67</v>
      </c>
      <c r="AG72" s="96">
        <v>83</v>
      </c>
      <c r="AH72" s="96">
        <v>79</v>
      </c>
      <c r="AI72" s="96">
        <v>69</v>
      </c>
      <c r="AJ72" s="96">
        <v>67</v>
      </c>
      <c r="AK72" s="96">
        <v>72</v>
      </c>
      <c r="AL72" s="96">
        <v>84</v>
      </c>
      <c r="AM72" s="96">
        <v>71</v>
      </c>
      <c r="AN72" s="96">
        <v>69</v>
      </c>
      <c r="AO72" s="96">
        <v>67</v>
      </c>
      <c r="AP72" s="96">
        <v>60</v>
      </c>
      <c r="AQ72" s="96">
        <v>48</v>
      </c>
      <c r="AR72" s="96">
        <v>39</v>
      </c>
      <c r="AS72" s="96">
        <v>28</v>
      </c>
      <c r="AT72" s="96">
        <v>19</v>
      </c>
      <c r="AU72" s="96">
        <v>13</v>
      </c>
      <c r="AV72" s="96">
        <v>9</v>
      </c>
      <c r="AW72" s="96">
        <v>6</v>
      </c>
      <c r="AX72" s="95"/>
      <c r="AY72" s="94">
        <v>76</v>
      </c>
      <c r="AZ72" s="94">
        <v>302</v>
      </c>
      <c r="BA72" s="94">
        <v>373</v>
      </c>
      <c r="BB72" s="94">
        <v>360</v>
      </c>
      <c r="BC72" s="94">
        <v>341</v>
      </c>
      <c r="BD72" s="94">
        <v>302</v>
      </c>
      <c r="BE72" s="94">
        <v>275</v>
      </c>
      <c r="BF72" s="94">
        <v>258</v>
      </c>
      <c r="BG72" s="94">
        <v>212</v>
      </c>
      <c r="BH72" s="94">
        <v>178</v>
      </c>
      <c r="BI72" s="94">
        <v>154</v>
      </c>
      <c r="BJ72" s="94">
        <v>135</v>
      </c>
      <c r="BK72" s="94">
        <v>113</v>
      </c>
      <c r="BL72" s="94">
        <v>91</v>
      </c>
      <c r="BM72" s="94">
        <v>68</v>
      </c>
      <c r="BN72" s="94">
        <v>48</v>
      </c>
      <c r="BO72" s="94">
        <v>30</v>
      </c>
      <c r="BP72" s="94">
        <v>18</v>
      </c>
      <c r="BQ72" s="94">
        <v>16</v>
      </c>
      <c r="BR72" s="95"/>
      <c r="BS72" s="97">
        <v>72</v>
      </c>
      <c r="BT72" s="97">
        <v>287</v>
      </c>
      <c r="BU72" s="97">
        <v>359</v>
      </c>
      <c r="BV72" s="97">
        <v>349</v>
      </c>
      <c r="BW72" s="97">
        <v>331</v>
      </c>
      <c r="BX72" s="97">
        <v>303</v>
      </c>
      <c r="BY72" s="97">
        <v>280</v>
      </c>
      <c r="BZ72" s="97">
        <v>271</v>
      </c>
      <c r="CA72" s="97">
        <v>232</v>
      </c>
      <c r="CB72" s="97">
        <v>200</v>
      </c>
      <c r="CC72" s="97">
        <v>170</v>
      </c>
      <c r="CD72" s="97">
        <v>144</v>
      </c>
      <c r="CE72" s="97">
        <v>118</v>
      </c>
      <c r="CF72" s="97">
        <v>94</v>
      </c>
      <c r="CG72" s="97">
        <v>71</v>
      </c>
      <c r="CH72" s="97">
        <v>50</v>
      </c>
      <c r="CI72" s="97">
        <v>33</v>
      </c>
      <c r="CJ72" s="97">
        <v>21</v>
      </c>
      <c r="CK72" s="97">
        <v>19</v>
      </c>
      <c r="CM72">
        <f t="shared" si="27"/>
        <v>951</v>
      </c>
      <c r="CN72">
        <f t="shared" si="28"/>
        <v>966</v>
      </c>
      <c r="CO72">
        <f t="shared" si="29"/>
        <v>3350</v>
      </c>
      <c r="CP72">
        <f t="shared" si="30"/>
        <v>3404</v>
      </c>
      <c r="CQ72" s="3"/>
      <c r="CR72" s="3">
        <f t="shared" si="31"/>
        <v>0</v>
      </c>
      <c r="CS72" s="3">
        <f t="shared" si="32"/>
        <v>0</v>
      </c>
      <c r="CT72" s="3">
        <f t="shared" si="33"/>
        <v>0</v>
      </c>
      <c r="CU72" s="3">
        <f t="shared" si="34"/>
        <v>0</v>
      </c>
      <c r="CV72" s="92"/>
      <c r="CW72" s="93"/>
      <c r="CX72" s="93"/>
      <c r="CY72" s="93"/>
      <c r="CZ72" s="93"/>
      <c r="DA72" s="93"/>
      <c r="DB72" s="93"/>
      <c r="DC72" s="93"/>
      <c r="DD72" s="93"/>
      <c r="DE72" s="93"/>
      <c r="DF72" s="93"/>
      <c r="DG72" s="93"/>
      <c r="DH72" s="93"/>
      <c r="DI72" s="93"/>
      <c r="DJ72" s="93"/>
      <c r="DK72" s="93"/>
      <c r="DL72" s="93"/>
      <c r="DM72" s="93"/>
      <c r="DN72" s="93"/>
      <c r="DO72" s="93"/>
      <c r="DP72" s="93"/>
      <c r="DQ72" s="93"/>
      <c r="DR72" s="93"/>
      <c r="DS72" s="93"/>
      <c r="DT72" s="93"/>
      <c r="DU72" s="93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93"/>
      <c r="EK72" s="93"/>
      <c r="EL72" s="93"/>
      <c r="EM72" s="93"/>
      <c r="EN72" s="93"/>
      <c r="EO72" s="93"/>
      <c r="EP72" s="93"/>
      <c r="EQ72" s="93"/>
      <c r="ER72" s="93"/>
      <c r="ES72" s="93"/>
      <c r="ET72" s="93"/>
      <c r="EU72" s="93"/>
      <c r="EV72" s="93"/>
      <c r="EW72" s="93"/>
      <c r="EX72" s="93"/>
      <c r="EY72" s="93"/>
      <c r="EZ72" s="93"/>
      <c r="FA72" s="93"/>
      <c r="FB72" s="93"/>
      <c r="FC72" s="93"/>
      <c r="FD72" s="93"/>
      <c r="FE72" s="93"/>
      <c r="FF72" s="93"/>
      <c r="FG72" s="93"/>
      <c r="FH72" s="93"/>
      <c r="FI72" s="93"/>
      <c r="FJ72" s="93"/>
      <c r="FK72" s="93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</row>
    <row r="73" spans="1:179" x14ac:dyDescent="0.25">
      <c r="A73" s="101">
        <f t="shared" si="35"/>
        <v>65</v>
      </c>
      <c r="B73" s="68" t="s">
        <v>81</v>
      </c>
      <c r="C73" s="63">
        <f t="shared" si="21"/>
        <v>3401</v>
      </c>
      <c r="D73" s="64">
        <f t="shared" si="22"/>
        <v>3455</v>
      </c>
      <c r="E73" s="69">
        <f t="shared" si="23"/>
        <v>6856</v>
      </c>
      <c r="F73" s="66"/>
      <c r="G73" s="70">
        <f t="shared" si="24"/>
        <v>11976</v>
      </c>
      <c r="H73" s="64">
        <f t="shared" si="25"/>
        <v>12171</v>
      </c>
      <c r="I73" s="69">
        <f t="shared" si="26"/>
        <v>24147</v>
      </c>
      <c r="J73" s="99"/>
      <c r="K73" s="94">
        <v>65</v>
      </c>
      <c r="L73" s="94">
        <v>267</v>
      </c>
      <c r="M73" s="94">
        <v>339</v>
      </c>
      <c r="N73" s="94">
        <v>320</v>
      </c>
      <c r="O73" s="94">
        <v>270</v>
      </c>
      <c r="P73" s="94">
        <v>255</v>
      </c>
      <c r="Q73" s="94">
        <v>253</v>
      </c>
      <c r="R73" s="94">
        <v>267</v>
      </c>
      <c r="S73" s="94">
        <v>227</v>
      </c>
      <c r="T73" s="94">
        <v>207</v>
      </c>
      <c r="U73" s="94">
        <v>205</v>
      </c>
      <c r="V73" s="94">
        <v>188</v>
      </c>
      <c r="W73" s="94">
        <v>155</v>
      </c>
      <c r="X73" s="94">
        <v>126</v>
      </c>
      <c r="Y73" s="94">
        <v>96</v>
      </c>
      <c r="Z73" s="94">
        <v>66</v>
      </c>
      <c r="AA73" s="94">
        <v>46</v>
      </c>
      <c r="AB73" s="94">
        <v>28</v>
      </c>
      <c r="AC73" s="94">
        <v>21</v>
      </c>
      <c r="AD73" s="95"/>
      <c r="AE73" s="96">
        <v>58</v>
      </c>
      <c r="AF73" s="96">
        <v>241</v>
      </c>
      <c r="AG73" s="96">
        <v>298</v>
      </c>
      <c r="AH73" s="96">
        <v>285</v>
      </c>
      <c r="AI73" s="96">
        <v>248</v>
      </c>
      <c r="AJ73" s="96">
        <v>242</v>
      </c>
      <c r="AK73" s="96">
        <v>259</v>
      </c>
      <c r="AL73" s="96">
        <v>276</v>
      </c>
      <c r="AM73" s="96">
        <v>256</v>
      </c>
      <c r="AN73" s="96">
        <v>247</v>
      </c>
      <c r="AO73" s="96">
        <v>242</v>
      </c>
      <c r="AP73" s="96">
        <v>215</v>
      </c>
      <c r="AQ73" s="96">
        <v>172</v>
      </c>
      <c r="AR73" s="96">
        <v>139</v>
      </c>
      <c r="AS73" s="96">
        <v>102</v>
      </c>
      <c r="AT73" s="96">
        <v>70</v>
      </c>
      <c r="AU73" s="96">
        <v>49</v>
      </c>
      <c r="AV73" s="96">
        <v>32</v>
      </c>
      <c r="AW73" s="96">
        <v>24</v>
      </c>
      <c r="AX73" s="95"/>
      <c r="AY73" s="94">
        <v>274</v>
      </c>
      <c r="AZ73" s="94">
        <v>1083</v>
      </c>
      <c r="BA73" s="94">
        <v>1336</v>
      </c>
      <c r="BB73" s="94">
        <v>1288</v>
      </c>
      <c r="BC73" s="94">
        <v>1219</v>
      </c>
      <c r="BD73" s="94">
        <v>1083</v>
      </c>
      <c r="BE73" s="94">
        <v>983</v>
      </c>
      <c r="BF73" s="94">
        <v>894</v>
      </c>
      <c r="BG73" s="94">
        <v>760</v>
      </c>
      <c r="BH73" s="94">
        <v>638</v>
      </c>
      <c r="BI73" s="94">
        <v>551</v>
      </c>
      <c r="BJ73" s="94">
        <v>484</v>
      </c>
      <c r="BK73" s="94">
        <v>404</v>
      </c>
      <c r="BL73" s="94">
        <v>327</v>
      </c>
      <c r="BM73" s="94">
        <v>245</v>
      </c>
      <c r="BN73" s="94">
        <v>171</v>
      </c>
      <c r="BO73" s="94">
        <v>110</v>
      </c>
      <c r="BP73" s="94">
        <v>67</v>
      </c>
      <c r="BQ73" s="94">
        <v>59</v>
      </c>
      <c r="BR73" s="95"/>
      <c r="BS73" s="97">
        <v>261</v>
      </c>
      <c r="BT73" s="97">
        <v>1028</v>
      </c>
      <c r="BU73" s="97">
        <v>1286</v>
      </c>
      <c r="BV73" s="97">
        <v>1248</v>
      </c>
      <c r="BW73" s="97">
        <v>1186</v>
      </c>
      <c r="BX73" s="97">
        <v>1085</v>
      </c>
      <c r="BY73" s="97">
        <v>1004</v>
      </c>
      <c r="BZ73" s="97">
        <v>942</v>
      </c>
      <c r="CA73" s="97">
        <v>832</v>
      </c>
      <c r="CB73" s="97">
        <v>716</v>
      </c>
      <c r="CC73" s="97">
        <v>610</v>
      </c>
      <c r="CD73" s="97">
        <v>517</v>
      </c>
      <c r="CE73" s="97">
        <v>423</v>
      </c>
      <c r="CF73" s="97">
        <v>336</v>
      </c>
      <c r="CG73" s="97">
        <v>254</v>
      </c>
      <c r="CH73" s="97">
        <v>180</v>
      </c>
      <c r="CI73" s="97">
        <v>120</v>
      </c>
      <c r="CJ73" s="97">
        <v>75</v>
      </c>
      <c r="CK73" s="97">
        <v>68</v>
      </c>
      <c r="CM73">
        <f t="shared" si="27"/>
        <v>3401</v>
      </c>
      <c r="CN73">
        <f t="shared" si="28"/>
        <v>3455</v>
      </c>
      <c r="CO73">
        <f t="shared" si="29"/>
        <v>11976</v>
      </c>
      <c r="CP73">
        <f t="shared" si="30"/>
        <v>12171</v>
      </c>
      <c r="CQ73" s="3"/>
      <c r="CR73" s="3">
        <f t="shared" si="31"/>
        <v>0</v>
      </c>
      <c r="CS73" s="3">
        <f t="shared" si="32"/>
        <v>0</v>
      </c>
      <c r="CT73" s="3">
        <f t="shared" si="33"/>
        <v>0</v>
      </c>
      <c r="CU73" s="3">
        <f t="shared" si="34"/>
        <v>0</v>
      </c>
      <c r="CW73" s="93"/>
      <c r="CX73" s="93"/>
      <c r="CY73" s="93"/>
      <c r="CZ73" s="93"/>
      <c r="DA73" s="93"/>
      <c r="DB73" s="93"/>
      <c r="DC73" s="93"/>
      <c r="DD73" s="93"/>
      <c r="DE73" s="93"/>
      <c r="DF73" s="93"/>
      <c r="DG73" s="93"/>
      <c r="DH73" s="93"/>
      <c r="DI73" s="93"/>
      <c r="DJ73" s="93"/>
      <c r="DK73" s="93"/>
      <c r="DL73" s="93"/>
      <c r="DM73" s="93"/>
      <c r="DN73" s="93"/>
      <c r="DO73" s="93"/>
      <c r="DP73" s="93"/>
      <c r="DQ73" s="93"/>
      <c r="DR73" s="93"/>
      <c r="DS73" s="93"/>
      <c r="DT73" s="93"/>
      <c r="DU73" s="93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93"/>
      <c r="EK73" s="93"/>
      <c r="EL73" s="93"/>
      <c r="EM73" s="93"/>
      <c r="EN73" s="93"/>
      <c r="EO73" s="93"/>
      <c r="EP73" s="93"/>
      <c r="EQ73" s="93"/>
      <c r="ER73" s="93"/>
      <c r="ES73" s="93"/>
      <c r="ET73" s="93"/>
      <c r="EU73" s="93"/>
      <c r="EV73" s="93"/>
      <c r="EW73" s="93"/>
      <c r="EX73" s="93"/>
      <c r="EY73" s="93"/>
      <c r="EZ73" s="93"/>
      <c r="FA73" s="93"/>
      <c r="FB73" s="93"/>
      <c r="FC73" s="93"/>
      <c r="FD73" s="93"/>
      <c r="FE73" s="93"/>
      <c r="FF73" s="93"/>
      <c r="FG73" s="93"/>
      <c r="FH73" s="93"/>
      <c r="FI73" s="93"/>
      <c r="FJ73" s="93"/>
      <c r="FK73" s="9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</row>
    <row r="74" spans="1:179" x14ac:dyDescent="0.25">
      <c r="A74" s="101">
        <f t="shared" si="35"/>
        <v>66</v>
      </c>
      <c r="B74" s="68" t="s">
        <v>82</v>
      </c>
      <c r="C74" s="63">
        <f t="shared" ref="C74:C132" si="36">SUM(K74:AC74)</f>
        <v>699</v>
      </c>
      <c r="D74" s="64">
        <f t="shared" ref="D74:D132" si="37">SUM(AE74:AW74)</f>
        <v>710</v>
      </c>
      <c r="E74" s="69">
        <f t="shared" ref="E74:E132" si="38">+C74+D74</f>
        <v>1409</v>
      </c>
      <c r="F74" s="66"/>
      <c r="G74" s="70">
        <f t="shared" ref="G74:G132" si="39">SUM(AY74:BQ74)</f>
        <v>2461</v>
      </c>
      <c r="H74" s="64">
        <f t="shared" ref="H74:H132" si="40">SUM(BS74:CK74)</f>
        <v>2500</v>
      </c>
      <c r="I74" s="69">
        <f t="shared" ref="I74:I132" si="41">+G74+H74</f>
        <v>4961</v>
      </c>
      <c r="J74" s="99"/>
      <c r="K74" s="94">
        <v>13</v>
      </c>
      <c r="L74" s="94">
        <v>54</v>
      </c>
      <c r="M74" s="94">
        <v>69</v>
      </c>
      <c r="N74" s="94">
        <v>65</v>
      </c>
      <c r="O74" s="94">
        <v>55</v>
      </c>
      <c r="P74" s="94">
        <v>52</v>
      </c>
      <c r="Q74" s="94">
        <v>52</v>
      </c>
      <c r="R74" s="94">
        <v>64</v>
      </c>
      <c r="S74" s="94">
        <v>46</v>
      </c>
      <c r="T74" s="94">
        <v>42</v>
      </c>
      <c r="U74" s="94">
        <v>42</v>
      </c>
      <c r="V74" s="94">
        <v>38</v>
      </c>
      <c r="W74" s="94">
        <v>31</v>
      </c>
      <c r="X74" s="94">
        <v>26</v>
      </c>
      <c r="Y74" s="94">
        <v>19</v>
      </c>
      <c r="Z74" s="94">
        <v>13</v>
      </c>
      <c r="AA74" s="94">
        <v>9</v>
      </c>
      <c r="AB74" s="94">
        <v>5</v>
      </c>
      <c r="AC74" s="94">
        <v>4</v>
      </c>
      <c r="AD74" s="95"/>
      <c r="AE74" s="96">
        <v>11</v>
      </c>
      <c r="AF74" s="96">
        <v>49</v>
      </c>
      <c r="AG74" s="96">
        <v>61</v>
      </c>
      <c r="AH74" s="96">
        <v>58</v>
      </c>
      <c r="AI74" s="96">
        <v>51</v>
      </c>
      <c r="AJ74" s="96">
        <v>49</v>
      </c>
      <c r="AK74" s="96">
        <v>53</v>
      </c>
      <c r="AL74" s="96">
        <v>64</v>
      </c>
      <c r="AM74" s="96">
        <v>52</v>
      </c>
      <c r="AN74" s="96">
        <v>50</v>
      </c>
      <c r="AO74" s="96">
        <v>49</v>
      </c>
      <c r="AP74" s="96">
        <v>44</v>
      </c>
      <c r="AQ74" s="96">
        <v>35</v>
      </c>
      <c r="AR74" s="96">
        <v>28</v>
      </c>
      <c r="AS74" s="96">
        <v>21</v>
      </c>
      <c r="AT74" s="96">
        <v>14</v>
      </c>
      <c r="AU74" s="96">
        <v>10</v>
      </c>
      <c r="AV74" s="96">
        <v>6</v>
      </c>
      <c r="AW74" s="96">
        <v>5</v>
      </c>
      <c r="AX74" s="95"/>
      <c r="AY74" s="94">
        <v>56</v>
      </c>
      <c r="AZ74" s="94">
        <v>222</v>
      </c>
      <c r="BA74" s="94">
        <v>274</v>
      </c>
      <c r="BB74" s="94">
        <v>264</v>
      </c>
      <c r="BC74" s="94">
        <v>250</v>
      </c>
      <c r="BD74" s="94">
        <v>222</v>
      </c>
      <c r="BE74" s="94">
        <v>202</v>
      </c>
      <c r="BF74" s="94">
        <v>190</v>
      </c>
      <c r="BG74" s="94">
        <v>156</v>
      </c>
      <c r="BH74" s="94">
        <v>131</v>
      </c>
      <c r="BI74" s="94">
        <v>113</v>
      </c>
      <c r="BJ74" s="94">
        <v>99</v>
      </c>
      <c r="BK74" s="94">
        <v>83</v>
      </c>
      <c r="BL74" s="94">
        <v>67</v>
      </c>
      <c r="BM74" s="94">
        <v>50</v>
      </c>
      <c r="BN74" s="94">
        <v>35</v>
      </c>
      <c r="BO74" s="94">
        <v>22</v>
      </c>
      <c r="BP74" s="94">
        <v>13</v>
      </c>
      <c r="BQ74" s="94">
        <v>12</v>
      </c>
      <c r="BR74" s="95"/>
      <c r="BS74" s="97">
        <v>53</v>
      </c>
      <c r="BT74" s="97">
        <v>211</v>
      </c>
      <c r="BU74" s="97">
        <v>264</v>
      </c>
      <c r="BV74" s="97">
        <v>256</v>
      </c>
      <c r="BW74" s="97">
        <v>243</v>
      </c>
      <c r="BX74" s="97">
        <v>222</v>
      </c>
      <c r="BY74" s="97">
        <v>206</v>
      </c>
      <c r="BZ74" s="97">
        <v>200</v>
      </c>
      <c r="CA74" s="97">
        <v>170</v>
      </c>
      <c r="CB74" s="97">
        <v>147</v>
      </c>
      <c r="CC74" s="97">
        <v>125</v>
      </c>
      <c r="CD74" s="97">
        <v>106</v>
      </c>
      <c r="CE74" s="97">
        <v>87</v>
      </c>
      <c r="CF74" s="97">
        <v>69</v>
      </c>
      <c r="CG74" s="97">
        <v>52</v>
      </c>
      <c r="CH74" s="97">
        <v>37</v>
      </c>
      <c r="CI74" s="97">
        <v>24</v>
      </c>
      <c r="CJ74" s="97">
        <v>15</v>
      </c>
      <c r="CK74" s="97">
        <v>13</v>
      </c>
      <c r="CM74">
        <f t="shared" ref="CM74:CM133" si="42">SUM(K74:AC74)</f>
        <v>699</v>
      </c>
      <c r="CN74">
        <f t="shared" ref="CN74:CN133" si="43">SUM(AE74:AW74)</f>
        <v>710</v>
      </c>
      <c r="CO74">
        <f t="shared" ref="CO74:CO133" si="44">SUM(AY74:BQ74)</f>
        <v>2461</v>
      </c>
      <c r="CP74">
        <f t="shared" ref="CP74:CP133" si="45">SUM(BS74:CK74)</f>
        <v>2500</v>
      </c>
      <c r="CQ74" s="3"/>
      <c r="CR74" s="3">
        <f t="shared" ref="CR74:CR133" si="46">+C74-CM74</f>
        <v>0</v>
      </c>
      <c r="CS74" s="3">
        <f t="shared" ref="CS74:CS133" si="47">+D74-CN74</f>
        <v>0</v>
      </c>
      <c r="CT74" s="3">
        <f t="shared" ref="CT74:CT133" si="48">+G74-CO74</f>
        <v>0</v>
      </c>
      <c r="CU74" s="3">
        <f t="shared" ref="CU74:CU133" si="49">+H74-CP74</f>
        <v>0</v>
      </c>
      <c r="CW74" s="93"/>
      <c r="CX74" s="93"/>
      <c r="CY74" s="93"/>
      <c r="CZ74" s="93"/>
      <c r="DA74" s="93"/>
      <c r="DB74" s="93"/>
      <c r="DC74" s="93"/>
      <c r="DD74" s="93"/>
      <c r="DE74" s="93"/>
      <c r="DF74" s="93"/>
      <c r="DG74" s="93"/>
      <c r="DH74" s="93"/>
      <c r="DI74" s="93"/>
      <c r="DJ74" s="93"/>
      <c r="DK74" s="93"/>
      <c r="DL74" s="93"/>
      <c r="DM74" s="93"/>
      <c r="DN74" s="93"/>
      <c r="DO74" s="93"/>
      <c r="DP74" s="93"/>
      <c r="DQ74" s="93"/>
      <c r="DR74" s="93"/>
      <c r="DS74" s="93"/>
      <c r="DT74" s="93"/>
      <c r="DU74" s="93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93"/>
      <c r="EK74" s="93"/>
      <c r="EL74" s="93"/>
      <c r="EM74" s="93"/>
      <c r="EN74" s="93"/>
      <c r="EO74" s="93"/>
      <c r="EP74" s="93"/>
      <c r="EQ74" s="93"/>
      <c r="ER74" s="93"/>
      <c r="ES74" s="93"/>
      <c r="ET74" s="93"/>
      <c r="EU74" s="93"/>
      <c r="EV74" s="93"/>
      <c r="EW74" s="93"/>
      <c r="EX74" s="93"/>
      <c r="EY74" s="93"/>
      <c r="EZ74" s="93"/>
      <c r="FA74" s="93"/>
      <c r="FB74" s="93"/>
      <c r="FC74" s="93"/>
      <c r="FD74" s="93"/>
      <c r="FE74" s="93"/>
      <c r="FF74" s="93"/>
      <c r="FG74" s="93"/>
      <c r="FH74" s="93"/>
      <c r="FI74" s="93"/>
      <c r="FJ74" s="93"/>
      <c r="FK74" s="93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</row>
    <row r="75" spans="1:179" x14ac:dyDescent="0.25">
      <c r="A75" s="101">
        <f t="shared" ref="A75:A132" si="50">+A74+1</f>
        <v>67</v>
      </c>
      <c r="B75" s="68" t="s">
        <v>305</v>
      </c>
      <c r="C75" s="63">
        <f t="shared" si="36"/>
        <v>2868</v>
      </c>
      <c r="D75" s="64">
        <f t="shared" si="37"/>
        <v>2914</v>
      </c>
      <c r="E75" s="69">
        <f t="shared" si="38"/>
        <v>5782</v>
      </c>
      <c r="F75" s="66"/>
      <c r="G75" s="70">
        <f t="shared" si="39"/>
        <v>10103</v>
      </c>
      <c r="H75" s="64">
        <f t="shared" si="40"/>
        <v>10266</v>
      </c>
      <c r="I75" s="69">
        <f t="shared" si="41"/>
        <v>20369</v>
      </c>
      <c r="J75" s="99"/>
      <c r="K75" s="94">
        <v>54</v>
      </c>
      <c r="L75" s="94">
        <v>225</v>
      </c>
      <c r="M75" s="94">
        <v>285</v>
      </c>
      <c r="N75" s="94">
        <v>270</v>
      </c>
      <c r="O75" s="94">
        <v>228</v>
      </c>
      <c r="P75" s="94">
        <v>215</v>
      </c>
      <c r="Q75" s="94">
        <v>214</v>
      </c>
      <c r="R75" s="94">
        <v>225</v>
      </c>
      <c r="S75" s="94">
        <v>191</v>
      </c>
      <c r="T75" s="94">
        <v>174</v>
      </c>
      <c r="U75" s="94">
        <v>173</v>
      </c>
      <c r="V75" s="94">
        <v>159</v>
      </c>
      <c r="W75" s="94">
        <v>131</v>
      </c>
      <c r="X75" s="94">
        <v>107</v>
      </c>
      <c r="Y75" s="94">
        <v>81</v>
      </c>
      <c r="Z75" s="94">
        <v>56</v>
      </c>
      <c r="AA75" s="94">
        <v>39</v>
      </c>
      <c r="AB75" s="94">
        <v>23</v>
      </c>
      <c r="AC75" s="94">
        <v>18</v>
      </c>
      <c r="AD75" s="95"/>
      <c r="AE75" s="96">
        <v>49</v>
      </c>
      <c r="AF75" s="96">
        <v>203</v>
      </c>
      <c r="AG75" s="96">
        <v>251</v>
      </c>
      <c r="AH75" s="96">
        <v>240</v>
      </c>
      <c r="AI75" s="96">
        <v>209</v>
      </c>
      <c r="AJ75" s="96">
        <v>204</v>
      </c>
      <c r="AK75" s="96">
        <v>218</v>
      </c>
      <c r="AL75" s="96">
        <v>236</v>
      </c>
      <c r="AM75" s="96">
        <v>216</v>
      </c>
      <c r="AN75" s="96">
        <v>208</v>
      </c>
      <c r="AO75" s="96">
        <v>204</v>
      </c>
      <c r="AP75" s="96">
        <v>181</v>
      </c>
      <c r="AQ75" s="96">
        <v>145</v>
      </c>
      <c r="AR75" s="96">
        <v>117</v>
      </c>
      <c r="AS75" s="96">
        <v>86</v>
      </c>
      <c r="AT75" s="96">
        <v>59</v>
      </c>
      <c r="AU75" s="96">
        <v>41</v>
      </c>
      <c r="AV75" s="96">
        <v>27</v>
      </c>
      <c r="AW75" s="96">
        <v>20</v>
      </c>
      <c r="AX75" s="95"/>
      <c r="AY75" s="94">
        <v>231</v>
      </c>
      <c r="AZ75" s="94">
        <v>913</v>
      </c>
      <c r="BA75" s="94">
        <v>1127</v>
      </c>
      <c r="BB75" s="94">
        <v>1086</v>
      </c>
      <c r="BC75" s="94">
        <v>1028</v>
      </c>
      <c r="BD75" s="94">
        <v>913</v>
      </c>
      <c r="BE75" s="94">
        <v>829</v>
      </c>
      <c r="BF75" s="94">
        <v>757</v>
      </c>
      <c r="BG75" s="94">
        <v>641</v>
      </c>
      <c r="BH75" s="94">
        <v>538</v>
      </c>
      <c r="BI75" s="94">
        <v>465</v>
      </c>
      <c r="BJ75" s="94">
        <v>408</v>
      </c>
      <c r="BK75" s="94">
        <v>341</v>
      </c>
      <c r="BL75" s="94">
        <v>276</v>
      </c>
      <c r="BM75" s="94">
        <v>207</v>
      </c>
      <c r="BN75" s="94">
        <v>144</v>
      </c>
      <c r="BO75" s="94">
        <v>93</v>
      </c>
      <c r="BP75" s="94">
        <v>56</v>
      </c>
      <c r="BQ75" s="94">
        <v>50</v>
      </c>
      <c r="BR75" s="95"/>
      <c r="BS75" s="97">
        <v>220</v>
      </c>
      <c r="BT75" s="97">
        <v>867</v>
      </c>
      <c r="BU75" s="97">
        <v>1084</v>
      </c>
      <c r="BV75" s="97">
        <v>1052</v>
      </c>
      <c r="BW75" s="97">
        <v>1000</v>
      </c>
      <c r="BX75" s="97">
        <v>915</v>
      </c>
      <c r="BY75" s="97">
        <v>847</v>
      </c>
      <c r="BZ75" s="97">
        <v>796</v>
      </c>
      <c r="CA75" s="97">
        <v>701</v>
      </c>
      <c r="CB75" s="97">
        <v>604</v>
      </c>
      <c r="CC75" s="97">
        <v>515</v>
      </c>
      <c r="CD75" s="97">
        <v>436</v>
      </c>
      <c r="CE75" s="97">
        <v>357</v>
      </c>
      <c r="CF75" s="97">
        <v>284</v>
      </c>
      <c r="CG75" s="97">
        <v>214</v>
      </c>
      <c r="CH75" s="97">
        <v>152</v>
      </c>
      <c r="CI75" s="97">
        <v>101</v>
      </c>
      <c r="CJ75" s="97">
        <v>64</v>
      </c>
      <c r="CK75" s="97">
        <v>57</v>
      </c>
      <c r="CM75">
        <f t="shared" si="42"/>
        <v>2868</v>
      </c>
      <c r="CN75">
        <f t="shared" si="43"/>
        <v>2914</v>
      </c>
      <c r="CO75">
        <f t="shared" si="44"/>
        <v>10103</v>
      </c>
      <c r="CP75">
        <f t="shared" si="45"/>
        <v>10266</v>
      </c>
      <c r="CQ75" s="3"/>
      <c r="CR75" s="3">
        <f t="shared" si="46"/>
        <v>0</v>
      </c>
      <c r="CS75" s="3">
        <f t="shared" si="47"/>
        <v>0</v>
      </c>
      <c r="CT75" s="3">
        <f t="shared" si="48"/>
        <v>0</v>
      </c>
      <c r="CU75" s="3">
        <f t="shared" si="49"/>
        <v>0</v>
      </c>
      <c r="CW75" s="93"/>
      <c r="CX75" s="93"/>
      <c r="CY75" s="93"/>
      <c r="CZ75" s="93"/>
      <c r="DA75" s="93"/>
      <c r="DB75" s="93"/>
      <c r="DC75" s="93"/>
      <c r="DD75" s="93"/>
      <c r="DE75" s="93"/>
      <c r="DF75" s="93"/>
      <c r="DG75" s="93"/>
      <c r="DH75" s="93"/>
      <c r="DI75" s="93"/>
      <c r="DJ75" s="93"/>
      <c r="DK75" s="93"/>
      <c r="DL75" s="93"/>
      <c r="DM75" s="93"/>
      <c r="DN75" s="93"/>
      <c r="DO75" s="93"/>
      <c r="DP75" s="93"/>
      <c r="DQ75" s="93"/>
      <c r="DR75" s="93"/>
      <c r="DS75" s="93"/>
      <c r="DT75" s="93"/>
      <c r="DU75" s="93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93"/>
      <c r="EK75" s="93"/>
      <c r="EL75" s="93"/>
      <c r="EM75" s="93"/>
      <c r="EN75" s="93"/>
      <c r="EO75" s="93"/>
      <c r="EP75" s="93"/>
      <c r="EQ75" s="93"/>
      <c r="ER75" s="93"/>
      <c r="ES75" s="93"/>
      <c r="ET75" s="93"/>
      <c r="EU75" s="93"/>
      <c r="EV75" s="93"/>
      <c r="EW75" s="93"/>
      <c r="EX75" s="93"/>
      <c r="EY75" s="93"/>
      <c r="EZ75" s="93"/>
      <c r="FA75" s="93"/>
      <c r="FB75" s="93"/>
      <c r="FC75" s="93"/>
      <c r="FD75" s="93"/>
      <c r="FE75" s="93"/>
      <c r="FF75" s="93"/>
      <c r="FG75" s="93"/>
      <c r="FH75" s="93"/>
      <c r="FI75" s="93"/>
      <c r="FJ75" s="93"/>
      <c r="FK75" s="93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</row>
    <row r="76" spans="1:179" x14ac:dyDescent="0.25">
      <c r="A76" s="101">
        <f t="shared" si="50"/>
        <v>68</v>
      </c>
      <c r="B76" s="68" t="s">
        <v>83</v>
      </c>
      <c r="C76" s="63">
        <f t="shared" si="36"/>
        <v>1656</v>
      </c>
      <c r="D76" s="64">
        <f t="shared" si="37"/>
        <v>1683</v>
      </c>
      <c r="E76" s="69">
        <f t="shared" si="38"/>
        <v>3339</v>
      </c>
      <c r="F76" s="66"/>
      <c r="G76" s="70">
        <f t="shared" si="39"/>
        <v>5832</v>
      </c>
      <c r="H76" s="64">
        <f t="shared" si="40"/>
        <v>5927</v>
      </c>
      <c r="I76" s="69">
        <f t="shared" si="41"/>
        <v>11759</v>
      </c>
      <c r="J76" s="99"/>
      <c r="K76" s="94">
        <v>31</v>
      </c>
      <c r="L76" s="94">
        <v>130</v>
      </c>
      <c r="M76" s="94">
        <v>165</v>
      </c>
      <c r="N76" s="94">
        <v>156</v>
      </c>
      <c r="O76" s="94">
        <v>131</v>
      </c>
      <c r="P76" s="94">
        <v>124</v>
      </c>
      <c r="Q76" s="94">
        <v>123</v>
      </c>
      <c r="R76" s="94">
        <v>135</v>
      </c>
      <c r="S76" s="94">
        <v>110</v>
      </c>
      <c r="T76" s="94">
        <v>100</v>
      </c>
      <c r="U76" s="94">
        <v>100</v>
      </c>
      <c r="V76" s="94">
        <v>91</v>
      </c>
      <c r="W76" s="94">
        <v>75</v>
      </c>
      <c r="X76" s="94">
        <v>61</v>
      </c>
      <c r="Y76" s="94">
        <v>47</v>
      </c>
      <c r="Z76" s="94">
        <v>32</v>
      </c>
      <c r="AA76" s="94">
        <v>22</v>
      </c>
      <c r="AB76" s="94">
        <v>13</v>
      </c>
      <c r="AC76" s="94">
        <v>10</v>
      </c>
      <c r="AD76" s="95"/>
      <c r="AE76" s="96">
        <v>28</v>
      </c>
      <c r="AF76" s="96">
        <v>117</v>
      </c>
      <c r="AG76" s="96">
        <v>145</v>
      </c>
      <c r="AH76" s="96">
        <v>139</v>
      </c>
      <c r="AI76" s="96">
        <v>121</v>
      </c>
      <c r="AJ76" s="96">
        <v>118</v>
      </c>
      <c r="AK76" s="96">
        <v>126</v>
      </c>
      <c r="AL76" s="96">
        <v>139</v>
      </c>
      <c r="AM76" s="96">
        <v>124</v>
      </c>
      <c r="AN76" s="96">
        <v>120</v>
      </c>
      <c r="AO76" s="96">
        <v>118</v>
      </c>
      <c r="AP76" s="96">
        <v>104</v>
      </c>
      <c r="AQ76" s="96">
        <v>83</v>
      </c>
      <c r="AR76" s="96">
        <v>68</v>
      </c>
      <c r="AS76" s="96">
        <v>50</v>
      </c>
      <c r="AT76" s="96">
        <v>34</v>
      </c>
      <c r="AU76" s="96">
        <v>23</v>
      </c>
      <c r="AV76" s="96">
        <v>15</v>
      </c>
      <c r="AW76" s="96">
        <v>11</v>
      </c>
      <c r="AX76" s="95"/>
      <c r="AY76" s="94">
        <v>133</v>
      </c>
      <c r="AZ76" s="94">
        <v>527</v>
      </c>
      <c r="BA76" s="94">
        <v>650</v>
      </c>
      <c r="BB76" s="94">
        <v>627</v>
      </c>
      <c r="BC76" s="94">
        <v>593</v>
      </c>
      <c r="BD76" s="94">
        <v>527</v>
      </c>
      <c r="BE76" s="94">
        <v>478</v>
      </c>
      <c r="BF76" s="94">
        <v>444</v>
      </c>
      <c r="BG76" s="94">
        <v>370</v>
      </c>
      <c r="BH76" s="94">
        <v>310</v>
      </c>
      <c r="BI76" s="94">
        <v>268</v>
      </c>
      <c r="BJ76" s="94">
        <v>235</v>
      </c>
      <c r="BK76" s="94">
        <v>196</v>
      </c>
      <c r="BL76" s="94">
        <v>159</v>
      </c>
      <c r="BM76" s="94">
        <v>119</v>
      </c>
      <c r="BN76" s="94">
        <v>83</v>
      </c>
      <c r="BO76" s="94">
        <v>53</v>
      </c>
      <c r="BP76" s="94">
        <v>32</v>
      </c>
      <c r="BQ76" s="94">
        <v>28</v>
      </c>
      <c r="BR76" s="95"/>
      <c r="BS76" s="97">
        <v>127</v>
      </c>
      <c r="BT76" s="97">
        <v>500</v>
      </c>
      <c r="BU76" s="97">
        <v>626</v>
      </c>
      <c r="BV76" s="97">
        <v>607</v>
      </c>
      <c r="BW76" s="97">
        <v>577</v>
      </c>
      <c r="BX76" s="97">
        <v>528</v>
      </c>
      <c r="BY76" s="97">
        <v>489</v>
      </c>
      <c r="BZ76" s="97">
        <v>464</v>
      </c>
      <c r="CA76" s="97">
        <v>405</v>
      </c>
      <c r="CB76" s="97">
        <v>348</v>
      </c>
      <c r="CC76" s="97">
        <v>297</v>
      </c>
      <c r="CD76" s="97">
        <v>251</v>
      </c>
      <c r="CE76" s="97">
        <v>206</v>
      </c>
      <c r="CF76" s="97">
        <v>164</v>
      </c>
      <c r="CG76" s="97">
        <v>124</v>
      </c>
      <c r="CH76" s="97">
        <v>87</v>
      </c>
      <c r="CI76" s="97">
        <v>58</v>
      </c>
      <c r="CJ76" s="97">
        <v>36</v>
      </c>
      <c r="CK76" s="97">
        <v>33</v>
      </c>
      <c r="CM76">
        <f t="shared" si="42"/>
        <v>1656</v>
      </c>
      <c r="CN76">
        <f t="shared" si="43"/>
        <v>1683</v>
      </c>
      <c r="CO76">
        <f t="shared" si="44"/>
        <v>5832</v>
      </c>
      <c r="CP76">
        <f t="shared" si="45"/>
        <v>5927</v>
      </c>
      <c r="CQ76" s="3"/>
      <c r="CR76" s="3">
        <f t="shared" si="46"/>
        <v>0</v>
      </c>
      <c r="CS76" s="3">
        <f t="shared" si="47"/>
        <v>0</v>
      </c>
      <c r="CT76" s="3">
        <f t="shared" si="48"/>
        <v>0</v>
      </c>
      <c r="CU76" s="3">
        <f t="shared" si="49"/>
        <v>0</v>
      </c>
      <c r="CW76" s="93"/>
      <c r="CX76" s="93"/>
      <c r="CY76" s="93"/>
      <c r="CZ76" s="93"/>
      <c r="DA76" s="93"/>
      <c r="DB76" s="93"/>
      <c r="DC76" s="93"/>
      <c r="DD76" s="93"/>
      <c r="DE76" s="93"/>
      <c r="DF76" s="93"/>
      <c r="DG76" s="93"/>
      <c r="DH76" s="93"/>
      <c r="DI76" s="93"/>
      <c r="DJ76" s="93"/>
      <c r="DK76" s="93"/>
      <c r="DL76" s="93"/>
      <c r="DM76" s="93"/>
      <c r="DN76" s="93"/>
      <c r="DO76" s="93"/>
      <c r="DP76" s="93"/>
      <c r="DQ76" s="93"/>
      <c r="DR76" s="93"/>
      <c r="DS76" s="93"/>
      <c r="DT76" s="93"/>
      <c r="DU76" s="93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93"/>
      <c r="EK76" s="93"/>
      <c r="EL76" s="93"/>
      <c r="EM76" s="93"/>
      <c r="EN76" s="93"/>
      <c r="EO76" s="93"/>
      <c r="EP76" s="93"/>
      <c r="EQ76" s="93"/>
      <c r="ER76" s="93"/>
      <c r="ES76" s="93"/>
      <c r="ET76" s="93"/>
      <c r="EU76" s="93"/>
      <c r="EV76" s="93"/>
      <c r="EW76" s="93"/>
      <c r="EX76" s="93"/>
      <c r="EY76" s="93"/>
      <c r="EZ76" s="93"/>
      <c r="FA76" s="93"/>
      <c r="FB76" s="93"/>
      <c r="FC76" s="93"/>
      <c r="FD76" s="93"/>
      <c r="FE76" s="93"/>
      <c r="FF76" s="93"/>
      <c r="FG76" s="93"/>
      <c r="FH76" s="93"/>
      <c r="FI76" s="93"/>
      <c r="FJ76" s="93"/>
      <c r="FK76" s="93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</row>
    <row r="77" spans="1:179" x14ac:dyDescent="0.25">
      <c r="A77" s="101">
        <f t="shared" si="50"/>
        <v>69</v>
      </c>
      <c r="B77" s="68" t="s">
        <v>84</v>
      </c>
      <c r="C77" s="63">
        <f t="shared" si="36"/>
        <v>1012</v>
      </c>
      <c r="D77" s="64">
        <f t="shared" si="37"/>
        <v>1028</v>
      </c>
      <c r="E77" s="69">
        <f t="shared" si="38"/>
        <v>2040</v>
      </c>
      <c r="F77" s="66"/>
      <c r="G77" s="70">
        <f t="shared" si="39"/>
        <v>3566</v>
      </c>
      <c r="H77" s="64">
        <f t="shared" si="40"/>
        <v>3624</v>
      </c>
      <c r="I77" s="69">
        <f t="shared" si="41"/>
        <v>7190</v>
      </c>
      <c r="J77" s="99"/>
      <c r="K77" s="94">
        <v>19</v>
      </c>
      <c r="L77" s="94">
        <v>79</v>
      </c>
      <c r="M77" s="94">
        <v>100</v>
      </c>
      <c r="N77" s="94">
        <v>95</v>
      </c>
      <c r="O77" s="94">
        <v>80</v>
      </c>
      <c r="P77" s="94">
        <v>76</v>
      </c>
      <c r="Q77" s="94">
        <v>75</v>
      </c>
      <c r="R77" s="94">
        <v>86</v>
      </c>
      <c r="S77" s="94">
        <v>67</v>
      </c>
      <c r="T77" s="94">
        <v>61</v>
      </c>
      <c r="U77" s="94">
        <v>61</v>
      </c>
      <c r="V77" s="94">
        <v>56</v>
      </c>
      <c r="W77" s="94">
        <v>46</v>
      </c>
      <c r="X77" s="94">
        <v>37</v>
      </c>
      <c r="Y77" s="94">
        <v>28</v>
      </c>
      <c r="Z77" s="94">
        <v>19</v>
      </c>
      <c r="AA77" s="94">
        <v>13</v>
      </c>
      <c r="AB77" s="94">
        <v>8</v>
      </c>
      <c r="AC77" s="94">
        <v>6</v>
      </c>
      <c r="AD77" s="95"/>
      <c r="AE77" s="96">
        <v>17</v>
      </c>
      <c r="AF77" s="96">
        <v>71</v>
      </c>
      <c r="AG77" s="96">
        <v>88</v>
      </c>
      <c r="AH77" s="96">
        <v>85</v>
      </c>
      <c r="AI77" s="96">
        <v>74</v>
      </c>
      <c r="AJ77" s="96">
        <v>72</v>
      </c>
      <c r="AK77" s="96">
        <v>77</v>
      </c>
      <c r="AL77" s="96">
        <v>87</v>
      </c>
      <c r="AM77" s="96">
        <v>76</v>
      </c>
      <c r="AN77" s="96">
        <v>73</v>
      </c>
      <c r="AO77" s="96">
        <v>72</v>
      </c>
      <c r="AP77" s="96">
        <v>63</v>
      </c>
      <c r="AQ77" s="96">
        <v>51</v>
      </c>
      <c r="AR77" s="96">
        <v>41</v>
      </c>
      <c r="AS77" s="96">
        <v>30</v>
      </c>
      <c r="AT77" s="96">
        <v>21</v>
      </c>
      <c r="AU77" s="96">
        <v>14</v>
      </c>
      <c r="AV77" s="96">
        <v>9</v>
      </c>
      <c r="AW77" s="96">
        <v>7</v>
      </c>
      <c r="AX77" s="95"/>
      <c r="AY77" s="94">
        <v>81</v>
      </c>
      <c r="AZ77" s="94">
        <v>322</v>
      </c>
      <c r="BA77" s="94">
        <v>397</v>
      </c>
      <c r="BB77" s="94">
        <v>383</v>
      </c>
      <c r="BC77" s="94">
        <v>363</v>
      </c>
      <c r="BD77" s="94">
        <v>322</v>
      </c>
      <c r="BE77" s="94">
        <v>292</v>
      </c>
      <c r="BF77" s="94">
        <v>272</v>
      </c>
      <c r="BG77" s="94">
        <v>226</v>
      </c>
      <c r="BH77" s="94">
        <v>190</v>
      </c>
      <c r="BI77" s="94">
        <v>164</v>
      </c>
      <c r="BJ77" s="94">
        <v>144</v>
      </c>
      <c r="BK77" s="94">
        <v>120</v>
      </c>
      <c r="BL77" s="94">
        <v>97</v>
      </c>
      <c r="BM77" s="94">
        <v>73</v>
      </c>
      <c r="BN77" s="94">
        <v>51</v>
      </c>
      <c r="BO77" s="94">
        <v>32</v>
      </c>
      <c r="BP77" s="94">
        <v>20</v>
      </c>
      <c r="BQ77" s="94">
        <v>17</v>
      </c>
      <c r="BR77" s="95"/>
      <c r="BS77" s="97">
        <v>77</v>
      </c>
      <c r="BT77" s="97">
        <v>306</v>
      </c>
      <c r="BU77" s="97">
        <v>382</v>
      </c>
      <c r="BV77" s="97">
        <v>371</v>
      </c>
      <c r="BW77" s="97">
        <v>353</v>
      </c>
      <c r="BX77" s="97">
        <v>323</v>
      </c>
      <c r="BY77" s="97">
        <v>299</v>
      </c>
      <c r="BZ77" s="97">
        <v>287</v>
      </c>
      <c r="CA77" s="97">
        <v>247</v>
      </c>
      <c r="CB77" s="97">
        <v>213</v>
      </c>
      <c r="CC77" s="97">
        <v>181</v>
      </c>
      <c r="CD77" s="97">
        <v>154</v>
      </c>
      <c r="CE77" s="97">
        <v>126</v>
      </c>
      <c r="CF77" s="97">
        <v>100</v>
      </c>
      <c r="CG77" s="97">
        <v>75</v>
      </c>
      <c r="CH77" s="97">
        <v>53</v>
      </c>
      <c r="CI77" s="97">
        <v>35</v>
      </c>
      <c r="CJ77" s="97">
        <v>22</v>
      </c>
      <c r="CK77" s="97">
        <v>20</v>
      </c>
      <c r="CM77">
        <f t="shared" si="42"/>
        <v>1012</v>
      </c>
      <c r="CN77">
        <f t="shared" si="43"/>
        <v>1028</v>
      </c>
      <c r="CO77">
        <f t="shared" si="44"/>
        <v>3566</v>
      </c>
      <c r="CP77">
        <f t="shared" si="45"/>
        <v>3624</v>
      </c>
      <c r="CQ77" s="3"/>
      <c r="CR77" s="3">
        <f t="shared" si="46"/>
        <v>0</v>
      </c>
      <c r="CS77" s="3">
        <f t="shared" si="47"/>
        <v>0</v>
      </c>
      <c r="CT77" s="3">
        <f t="shared" si="48"/>
        <v>0</v>
      </c>
      <c r="CU77" s="3">
        <f t="shared" si="49"/>
        <v>0</v>
      </c>
      <c r="CW77" s="93"/>
      <c r="CX77" s="93"/>
      <c r="CY77" s="93"/>
      <c r="CZ77" s="93"/>
      <c r="DA77" s="93"/>
      <c r="DB77" s="93"/>
      <c r="DC77" s="93"/>
      <c r="DD77" s="93"/>
      <c r="DE77" s="93"/>
      <c r="DF77" s="93"/>
      <c r="DG77" s="93"/>
      <c r="DH77" s="93"/>
      <c r="DI77" s="93"/>
      <c r="DJ77" s="93"/>
      <c r="DK77" s="93"/>
      <c r="DL77" s="93"/>
      <c r="DM77" s="93"/>
      <c r="DN77" s="93"/>
      <c r="DO77" s="93"/>
      <c r="DP77" s="93"/>
      <c r="DQ77" s="93"/>
      <c r="DR77" s="93"/>
      <c r="DS77" s="93"/>
      <c r="DT77" s="93"/>
      <c r="DU77" s="93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93"/>
      <c r="EK77" s="93"/>
      <c r="EL77" s="93"/>
      <c r="EM77" s="93"/>
      <c r="EN77" s="93"/>
      <c r="EO77" s="93"/>
      <c r="EP77" s="93"/>
      <c r="EQ77" s="93"/>
      <c r="ER77" s="93"/>
      <c r="ES77" s="93"/>
      <c r="ET77" s="93"/>
      <c r="EU77" s="93"/>
      <c r="EV77" s="93"/>
      <c r="EW77" s="93"/>
      <c r="EX77" s="93"/>
      <c r="EY77" s="93"/>
      <c r="EZ77" s="93"/>
      <c r="FA77" s="93"/>
      <c r="FB77" s="93"/>
      <c r="FC77" s="93"/>
      <c r="FD77" s="93"/>
      <c r="FE77" s="93"/>
      <c r="FF77" s="93"/>
      <c r="FG77" s="93"/>
      <c r="FH77" s="93"/>
      <c r="FI77" s="93"/>
      <c r="FJ77" s="93"/>
      <c r="FK77" s="93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</row>
    <row r="78" spans="1:179" x14ac:dyDescent="0.25">
      <c r="A78" s="101">
        <f t="shared" si="50"/>
        <v>70</v>
      </c>
      <c r="B78" s="68" t="s">
        <v>85</v>
      </c>
      <c r="C78" s="63">
        <f t="shared" si="36"/>
        <v>9194</v>
      </c>
      <c r="D78" s="64">
        <f t="shared" si="37"/>
        <v>9341</v>
      </c>
      <c r="E78" s="69">
        <f t="shared" si="38"/>
        <v>18535</v>
      </c>
      <c r="F78" s="66"/>
      <c r="G78" s="70">
        <f t="shared" si="39"/>
        <v>32388</v>
      </c>
      <c r="H78" s="64">
        <f t="shared" si="40"/>
        <v>32910</v>
      </c>
      <c r="I78" s="69">
        <f t="shared" si="41"/>
        <v>65298</v>
      </c>
      <c r="J78" s="99"/>
      <c r="K78" s="94">
        <v>176</v>
      </c>
      <c r="L78" s="94">
        <v>722</v>
      </c>
      <c r="M78" s="94">
        <v>916</v>
      </c>
      <c r="N78" s="94">
        <v>867</v>
      </c>
      <c r="O78" s="94">
        <v>731</v>
      </c>
      <c r="P78" s="94">
        <v>690</v>
      </c>
      <c r="Q78" s="94">
        <v>686</v>
      </c>
      <c r="R78" s="94">
        <v>705</v>
      </c>
      <c r="S78" s="94">
        <v>614</v>
      </c>
      <c r="T78" s="94">
        <v>559</v>
      </c>
      <c r="U78" s="94">
        <v>555</v>
      </c>
      <c r="V78" s="94">
        <v>510</v>
      </c>
      <c r="W78" s="94">
        <v>419</v>
      </c>
      <c r="X78" s="94">
        <v>343</v>
      </c>
      <c r="Y78" s="94">
        <v>261</v>
      </c>
      <c r="Z78" s="94">
        <v>180</v>
      </c>
      <c r="AA78" s="94">
        <v>126</v>
      </c>
      <c r="AB78" s="94">
        <v>76</v>
      </c>
      <c r="AC78" s="94">
        <v>58</v>
      </c>
      <c r="AD78" s="95"/>
      <c r="AE78" s="96">
        <v>157</v>
      </c>
      <c r="AF78" s="96">
        <v>652</v>
      </c>
      <c r="AG78" s="96">
        <v>805</v>
      </c>
      <c r="AH78" s="96">
        <v>772</v>
      </c>
      <c r="AI78" s="96">
        <v>672</v>
      </c>
      <c r="AJ78" s="96">
        <v>656</v>
      </c>
      <c r="AK78" s="96">
        <v>701</v>
      </c>
      <c r="AL78" s="96">
        <v>732</v>
      </c>
      <c r="AM78" s="96">
        <v>693</v>
      </c>
      <c r="AN78" s="96">
        <v>668</v>
      </c>
      <c r="AO78" s="96">
        <v>656</v>
      </c>
      <c r="AP78" s="96">
        <v>581</v>
      </c>
      <c r="AQ78" s="96">
        <v>465</v>
      </c>
      <c r="AR78" s="96">
        <v>377</v>
      </c>
      <c r="AS78" s="96">
        <v>278</v>
      </c>
      <c r="AT78" s="96">
        <v>191</v>
      </c>
      <c r="AU78" s="96">
        <v>132</v>
      </c>
      <c r="AV78" s="96">
        <v>87</v>
      </c>
      <c r="AW78" s="96">
        <v>66</v>
      </c>
      <c r="AX78" s="95"/>
      <c r="AY78" s="94">
        <v>742</v>
      </c>
      <c r="AZ78" s="94">
        <v>2928</v>
      </c>
      <c r="BA78" s="94">
        <v>3614</v>
      </c>
      <c r="BB78" s="94">
        <v>3484</v>
      </c>
      <c r="BC78" s="94">
        <v>3297</v>
      </c>
      <c r="BD78" s="94">
        <v>2928</v>
      </c>
      <c r="BE78" s="94">
        <v>2659</v>
      </c>
      <c r="BF78" s="94">
        <v>2405</v>
      </c>
      <c r="BG78" s="94">
        <v>2056</v>
      </c>
      <c r="BH78" s="94">
        <v>1727</v>
      </c>
      <c r="BI78" s="94">
        <v>1492</v>
      </c>
      <c r="BJ78" s="94">
        <v>1310</v>
      </c>
      <c r="BK78" s="94">
        <v>1093</v>
      </c>
      <c r="BL78" s="94">
        <v>885</v>
      </c>
      <c r="BM78" s="94">
        <v>663</v>
      </c>
      <c r="BN78" s="94">
        <v>464</v>
      </c>
      <c r="BO78" s="94">
        <v>299</v>
      </c>
      <c r="BP78" s="94">
        <v>182</v>
      </c>
      <c r="BQ78" s="94">
        <v>160</v>
      </c>
      <c r="BR78" s="95"/>
      <c r="BS78" s="97">
        <v>705</v>
      </c>
      <c r="BT78" s="97">
        <v>2780</v>
      </c>
      <c r="BU78" s="97">
        <v>3477</v>
      </c>
      <c r="BV78" s="97">
        <v>3374</v>
      </c>
      <c r="BW78" s="97">
        <v>3208</v>
      </c>
      <c r="BX78" s="97">
        <v>2934</v>
      </c>
      <c r="BY78" s="97">
        <v>2716</v>
      </c>
      <c r="BZ78" s="97">
        <v>2536</v>
      </c>
      <c r="CA78" s="97">
        <v>2249</v>
      </c>
      <c r="CB78" s="97">
        <v>1937</v>
      </c>
      <c r="CC78" s="97">
        <v>1651</v>
      </c>
      <c r="CD78" s="97">
        <v>1398</v>
      </c>
      <c r="CE78" s="97">
        <v>1146</v>
      </c>
      <c r="CF78" s="97">
        <v>911</v>
      </c>
      <c r="CG78" s="97">
        <v>688</v>
      </c>
      <c r="CH78" s="97">
        <v>487</v>
      </c>
      <c r="CI78" s="97">
        <v>325</v>
      </c>
      <c r="CJ78" s="97">
        <v>205</v>
      </c>
      <c r="CK78" s="97">
        <v>183</v>
      </c>
      <c r="CM78">
        <f t="shared" si="42"/>
        <v>9194</v>
      </c>
      <c r="CN78">
        <f t="shared" si="43"/>
        <v>9341</v>
      </c>
      <c r="CO78">
        <f t="shared" si="44"/>
        <v>32388</v>
      </c>
      <c r="CP78">
        <f t="shared" si="45"/>
        <v>32910</v>
      </c>
      <c r="CQ78" s="3"/>
      <c r="CR78" s="3">
        <f t="shared" si="46"/>
        <v>0</v>
      </c>
      <c r="CS78" s="3">
        <f t="shared" si="47"/>
        <v>0</v>
      </c>
      <c r="CT78" s="3">
        <f t="shared" si="48"/>
        <v>0</v>
      </c>
      <c r="CU78" s="3">
        <f t="shared" si="49"/>
        <v>0</v>
      </c>
      <c r="CW78" s="93"/>
      <c r="CX78" s="93"/>
      <c r="CY78" s="93"/>
      <c r="CZ78" s="93"/>
      <c r="DA78" s="93"/>
      <c r="DB78" s="93"/>
      <c r="DC78" s="93"/>
      <c r="DD78" s="93"/>
      <c r="DE78" s="93"/>
      <c r="DF78" s="93"/>
      <c r="DG78" s="93"/>
      <c r="DH78" s="93"/>
      <c r="DI78" s="93"/>
      <c r="DJ78" s="93"/>
      <c r="DK78" s="93"/>
      <c r="DL78" s="93"/>
      <c r="DM78" s="93"/>
      <c r="DN78" s="93"/>
      <c r="DO78" s="93"/>
      <c r="DP78" s="93"/>
      <c r="DQ78" s="93"/>
      <c r="DR78" s="93"/>
      <c r="DS78" s="93"/>
      <c r="DT78" s="93"/>
      <c r="DU78" s="93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93"/>
      <c r="EK78" s="93"/>
      <c r="EL78" s="93"/>
      <c r="EM78" s="93"/>
      <c r="EN78" s="93"/>
      <c r="EO78" s="93"/>
      <c r="EP78" s="93"/>
      <c r="EQ78" s="93"/>
      <c r="ER78" s="93"/>
      <c r="ES78" s="93"/>
      <c r="ET78" s="93"/>
      <c r="EU78" s="93"/>
      <c r="EV78" s="93"/>
      <c r="EW78" s="93"/>
      <c r="EX78" s="93"/>
      <c r="EY78" s="93"/>
      <c r="EZ78" s="93"/>
      <c r="FA78" s="93"/>
      <c r="FB78" s="93"/>
      <c r="FC78" s="93"/>
      <c r="FD78" s="93"/>
      <c r="FE78" s="93"/>
      <c r="FF78" s="93"/>
      <c r="FG78" s="93"/>
      <c r="FH78" s="93"/>
      <c r="FI78" s="93"/>
      <c r="FJ78" s="93"/>
      <c r="FK78" s="93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</row>
    <row r="79" spans="1:179" x14ac:dyDescent="0.25">
      <c r="A79" s="101">
        <f t="shared" si="50"/>
        <v>71</v>
      </c>
      <c r="B79" s="68" t="s">
        <v>86</v>
      </c>
      <c r="C79" s="63">
        <f t="shared" si="36"/>
        <v>573</v>
      </c>
      <c r="D79" s="64">
        <f t="shared" si="37"/>
        <v>583</v>
      </c>
      <c r="E79" s="69">
        <f t="shared" si="38"/>
        <v>1156</v>
      </c>
      <c r="F79" s="66"/>
      <c r="G79" s="70">
        <f t="shared" si="39"/>
        <v>2019</v>
      </c>
      <c r="H79" s="64">
        <f t="shared" si="40"/>
        <v>2053</v>
      </c>
      <c r="I79" s="69">
        <f t="shared" si="41"/>
        <v>4072</v>
      </c>
      <c r="J79" s="99"/>
      <c r="K79" s="94">
        <v>10</v>
      </c>
      <c r="L79" s="94">
        <v>45</v>
      </c>
      <c r="M79" s="94">
        <v>57</v>
      </c>
      <c r="N79" s="94">
        <v>54</v>
      </c>
      <c r="O79" s="94">
        <v>45</v>
      </c>
      <c r="P79" s="94">
        <v>43</v>
      </c>
      <c r="Q79" s="94">
        <v>42</v>
      </c>
      <c r="R79" s="94">
        <v>52</v>
      </c>
      <c r="S79" s="94">
        <v>38</v>
      </c>
      <c r="T79" s="94">
        <v>34</v>
      </c>
      <c r="U79" s="94">
        <v>34</v>
      </c>
      <c r="V79" s="94">
        <v>31</v>
      </c>
      <c r="W79" s="94">
        <v>26</v>
      </c>
      <c r="X79" s="94">
        <v>21</v>
      </c>
      <c r="Y79" s="94">
        <v>16</v>
      </c>
      <c r="Z79" s="94">
        <v>11</v>
      </c>
      <c r="AA79" s="94">
        <v>7</v>
      </c>
      <c r="AB79" s="94">
        <v>4</v>
      </c>
      <c r="AC79" s="94">
        <v>3</v>
      </c>
      <c r="AD79" s="95"/>
      <c r="AE79" s="96">
        <v>9</v>
      </c>
      <c r="AF79" s="96">
        <v>40</v>
      </c>
      <c r="AG79" s="96">
        <v>50</v>
      </c>
      <c r="AH79" s="96">
        <v>48</v>
      </c>
      <c r="AI79" s="96">
        <v>41</v>
      </c>
      <c r="AJ79" s="96">
        <v>40</v>
      </c>
      <c r="AK79" s="96">
        <v>43</v>
      </c>
      <c r="AL79" s="96">
        <v>55</v>
      </c>
      <c r="AM79" s="96">
        <v>43</v>
      </c>
      <c r="AN79" s="96">
        <v>41</v>
      </c>
      <c r="AO79" s="96">
        <v>40</v>
      </c>
      <c r="AP79" s="96">
        <v>36</v>
      </c>
      <c r="AQ79" s="96">
        <v>29</v>
      </c>
      <c r="AR79" s="96">
        <v>23</v>
      </c>
      <c r="AS79" s="96">
        <v>17</v>
      </c>
      <c r="AT79" s="96">
        <v>11</v>
      </c>
      <c r="AU79" s="96">
        <v>8</v>
      </c>
      <c r="AV79" s="96">
        <v>5</v>
      </c>
      <c r="AW79" s="96">
        <v>4</v>
      </c>
      <c r="AX79" s="95"/>
      <c r="AY79" s="94">
        <v>46</v>
      </c>
      <c r="AZ79" s="94">
        <v>182</v>
      </c>
      <c r="BA79" s="94">
        <v>225</v>
      </c>
      <c r="BB79" s="94">
        <v>217</v>
      </c>
      <c r="BC79" s="94">
        <v>205</v>
      </c>
      <c r="BD79" s="94">
        <v>182</v>
      </c>
      <c r="BE79" s="94">
        <v>165</v>
      </c>
      <c r="BF79" s="94">
        <v>157</v>
      </c>
      <c r="BG79" s="94">
        <v>128</v>
      </c>
      <c r="BH79" s="94">
        <v>107</v>
      </c>
      <c r="BI79" s="94">
        <v>93</v>
      </c>
      <c r="BJ79" s="94">
        <v>81</v>
      </c>
      <c r="BK79" s="94">
        <v>68</v>
      </c>
      <c r="BL79" s="94">
        <v>55</v>
      </c>
      <c r="BM79" s="94">
        <v>41</v>
      </c>
      <c r="BN79" s="94">
        <v>28</v>
      </c>
      <c r="BO79" s="94">
        <v>18</v>
      </c>
      <c r="BP79" s="94">
        <v>11</v>
      </c>
      <c r="BQ79" s="94">
        <v>10</v>
      </c>
      <c r="BR79" s="95"/>
      <c r="BS79" s="97">
        <v>44</v>
      </c>
      <c r="BT79" s="97">
        <v>173</v>
      </c>
      <c r="BU79" s="97">
        <v>216</v>
      </c>
      <c r="BV79" s="97">
        <v>210</v>
      </c>
      <c r="BW79" s="97">
        <v>200</v>
      </c>
      <c r="BX79" s="97">
        <v>183</v>
      </c>
      <c r="BY79" s="97">
        <v>169</v>
      </c>
      <c r="BZ79" s="97">
        <v>167</v>
      </c>
      <c r="CA79" s="97">
        <v>140</v>
      </c>
      <c r="CB79" s="97">
        <v>120</v>
      </c>
      <c r="CC79" s="97">
        <v>102</v>
      </c>
      <c r="CD79" s="97">
        <v>87</v>
      </c>
      <c r="CE79" s="97">
        <v>71</v>
      </c>
      <c r="CF79" s="97">
        <v>56</v>
      </c>
      <c r="CG79" s="97">
        <v>42</v>
      </c>
      <c r="CH79" s="97">
        <v>30</v>
      </c>
      <c r="CI79" s="97">
        <v>20</v>
      </c>
      <c r="CJ79" s="97">
        <v>12</v>
      </c>
      <c r="CK79" s="97">
        <v>11</v>
      </c>
      <c r="CM79">
        <f t="shared" si="42"/>
        <v>573</v>
      </c>
      <c r="CN79">
        <f t="shared" si="43"/>
        <v>583</v>
      </c>
      <c r="CO79">
        <f t="shared" si="44"/>
        <v>2019</v>
      </c>
      <c r="CP79">
        <f t="shared" si="45"/>
        <v>2053</v>
      </c>
      <c r="CQ79" s="3"/>
      <c r="CR79" s="3">
        <f t="shared" si="46"/>
        <v>0</v>
      </c>
      <c r="CS79" s="3">
        <f t="shared" si="47"/>
        <v>0</v>
      </c>
      <c r="CT79" s="3">
        <f t="shared" si="48"/>
        <v>0</v>
      </c>
      <c r="CU79" s="3">
        <f t="shared" si="49"/>
        <v>0</v>
      </c>
      <c r="CW79" s="93"/>
      <c r="CX79" s="93"/>
      <c r="CY79" s="93"/>
      <c r="CZ79" s="93"/>
      <c r="DA79" s="93"/>
      <c r="DB79" s="93"/>
      <c r="DC79" s="93"/>
      <c r="DD79" s="93"/>
      <c r="DE79" s="93"/>
      <c r="DF79" s="93"/>
      <c r="DG79" s="93"/>
      <c r="DH79" s="93"/>
      <c r="DI79" s="93"/>
      <c r="DJ79" s="93"/>
      <c r="DK79" s="93"/>
      <c r="DL79" s="93"/>
      <c r="DM79" s="93"/>
      <c r="DN79" s="93"/>
      <c r="DO79" s="93"/>
      <c r="DP79" s="93"/>
      <c r="DQ79" s="93"/>
      <c r="DR79" s="93"/>
      <c r="DS79" s="93"/>
      <c r="DT79" s="93"/>
      <c r="DU79" s="93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93"/>
      <c r="EK79" s="93"/>
      <c r="EL79" s="93"/>
      <c r="EM79" s="93"/>
      <c r="EN79" s="93"/>
      <c r="EO79" s="93"/>
      <c r="EP79" s="93"/>
      <c r="EQ79" s="93"/>
      <c r="ER79" s="93"/>
      <c r="ES79" s="93"/>
      <c r="ET79" s="93"/>
      <c r="EU79" s="93"/>
      <c r="EV79" s="93"/>
      <c r="EW79" s="93"/>
      <c r="EX79" s="93"/>
      <c r="EY79" s="93"/>
      <c r="EZ79" s="93"/>
      <c r="FA79" s="93"/>
      <c r="FB79" s="93"/>
      <c r="FC79" s="93"/>
      <c r="FD79" s="93"/>
      <c r="FE79" s="93"/>
      <c r="FF79" s="93"/>
      <c r="FG79" s="93"/>
      <c r="FH79" s="93"/>
      <c r="FI79" s="93"/>
      <c r="FJ79" s="93"/>
      <c r="FK79" s="93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</row>
    <row r="80" spans="1:179" x14ac:dyDescent="0.25">
      <c r="A80" s="101">
        <f t="shared" si="50"/>
        <v>72</v>
      </c>
      <c r="B80" s="68" t="s">
        <v>87</v>
      </c>
      <c r="C80" s="63">
        <f t="shared" si="36"/>
        <v>27977</v>
      </c>
      <c r="D80" s="64">
        <f t="shared" si="37"/>
        <v>28428</v>
      </c>
      <c r="E80" s="69">
        <f t="shared" si="38"/>
        <v>56405</v>
      </c>
      <c r="F80" s="66"/>
      <c r="G80" s="70">
        <f t="shared" si="39"/>
        <v>98560</v>
      </c>
      <c r="H80" s="64">
        <f t="shared" si="40"/>
        <v>100150</v>
      </c>
      <c r="I80" s="69">
        <f t="shared" si="41"/>
        <v>198710</v>
      </c>
      <c r="J80" s="99"/>
      <c r="K80" s="94">
        <v>535</v>
      </c>
      <c r="L80" s="94">
        <v>2198</v>
      </c>
      <c r="M80" s="94">
        <v>2789</v>
      </c>
      <c r="N80" s="94">
        <v>2638</v>
      </c>
      <c r="O80" s="94">
        <v>2226</v>
      </c>
      <c r="P80" s="94">
        <v>2102</v>
      </c>
      <c r="Q80" s="94">
        <v>2088</v>
      </c>
      <c r="R80" s="94">
        <v>2127</v>
      </c>
      <c r="S80" s="94">
        <v>1868</v>
      </c>
      <c r="T80" s="94">
        <v>1703</v>
      </c>
      <c r="U80" s="94">
        <v>1690</v>
      </c>
      <c r="V80" s="94">
        <v>1552</v>
      </c>
      <c r="W80" s="94">
        <v>1277</v>
      </c>
      <c r="X80" s="94">
        <v>1044</v>
      </c>
      <c r="Y80" s="94">
        <v>796</v>
      </c>
      <c r="Z80" s="94">
        <v>549</v>
      </c>
      <c r="AA80" s="94">
        <v>384</v>
      </c>
      <c r="AB80" s="94">
        <v>233</v>
      </c>
      <c r="AC80" s="94">
        <v>178</v>
      </c>
      <c r="AD80" s="95"/>
      <c r="AE80" s="96">
        <v>480</v>
      </c>
      <c r="AF80" s="96">
        <v>1984</v>
      </c>
      <c r="AG80" s="96">
        <v>2452</v>
      </c>
      <c r="AH80" s="96">
        <v>2351</v>
      </c>
      <c r="AI80" s="96">
        <v>2047</v>
      </c>
      <c r="AJ80" s="96">
        <v>1997</v>
      </c>
      <c r="AK80" s="96">
        <v>2136</v>
      </c>
      <c r="AL80" s="96">
        <v>2207</v>
      </c>
      <c r="AM80" s="96">
        <v>2110</v>
      </c>
      <c r="AN80" s="96">
        <v>2035</v>
      </c>
      <c r="AO80" s="96">
        <v>1997</v>
      </c>
      <c r="AP80" s="96">
        <v>1769</v>
      </c>
      <c r="AQ80" s="96">
        <v>1415</v>
      </c>
      <c r="AR80" s="96">
        <v>1150</v>
      </c>
      <c r="AS80" s="96">
        <v>846</v>
      </c>
      <c r="AT80" s="96">
        <v>581</v>
      </c>
      <c r="AU80" s="96">
        <v>404</v>
      </c>
      <c r="AV80" s="96">
        <v>265</v>
      </c>
      <c r="AW80" s="96">
        <v>202</v>
      </c>
      <c r="AX80" s="95"/>
      <c r="AY80" s="94">
        <v>2258</v>
      </c>
      <c r="AZ80" s="94">
        <v>8913</v>
      </c>
      <c r="BA80" s="94">
        <v>10999</v>
      </c>
      <c r="BB80" s="94">
        <v>10603</v>
      </c>
      <c r="BC80" s="94">
        <v>10035</v>
      </c>
      <c r="BD80" s="94">
        <v>8913</v>
      </c>
      <c r="BE80" s="94">
        <v>8094</v>
      </c>
      <c r="BF80" s="94">
        <v>7297</v>
      </c>
      <c r="BG80" s="94">
        <v>6259</v>
      </c>
      <c r="BH80" s="94">
        <v>5255</v>
      </c>
      <c r="BI80" s="94">
        <v>4542</v>
      </c>
      <c r="BJ80" s="94">
        <v>3987</v>
      </c>
      <c r="BK80" s="94">
        <v>3327</v>
      </c>
      <c r="BL80" s="94">
        <v>2693</v>
      </c>
      <c r="BM80" s="94">
        <v>2020</v>
      </c>
      <c r="BN80" s="94">
        <v>1412</v>
      </c>
      <c r="BO80" s="94">
        <v>911</v>
      </c>
      <c r="BP80" s="94">
        <v>554</v>
      </c>
      <c r="BQ80" s="94">
        <v>488</v>
      </c>
      <c r="BR80" s="95"/>
      <c r="BS80" s="97">
        <v>2147</v>
      </c>
      <c r="BT80" s="97">
        <v>8460</v>
      </c>
      <c r="BU80" s="97">
        <v>10582</v>
      </c>
      <c r="BV80" s="97">
        <v>10270</v>
      </c>
      <c r="BW80" s="97">
        <v>9762</v>
      </c>
      <c r="BX80" s="97">
        <v>8929</v>
      </c>
      <c r="BY80" s="97">
        <v>8265</v>
      </c>
      <c r="BZ80" s="97">
        <v>7703</v>
      </c>
      <c r="CA80" s="97">
        <v>6846</v>
      </c>
      <c r="CB80" s="97">
        <v>5896</v>
      </c>
      <c r="CC80" s="97">
        <v>5024</v>
      </c>
      <c r="CD80" s="97">
        <v>4256</v>
      </c>
      <c r="CE80" s="97">
        <v>3488</v>
      </c>
      <c r="CF80" s="97">
        <v>2772</v>
      </c>
      <c r="CG80" s="97">
        <v>2095</v>
      </c>
      <c r="CH80" s="97">
        <v>1483</v>
      </c>
      <c r="CI80" s="97">
        <v>989</v>
      </c>
      <c r="CJ80" s="97">
        <v>624</v>
      </c>
      <c r="CK80" s="97">
        <v>559</v>
      </c>
      <c r="CM80">
        <f t="shared" si="42"/>
        <v>27977</v>
      </c>
      <c r="CN80">
        <f t="shared" si="43"/>
        <v>28428</v>
      </c>
      <c r="CO80">
        <f t="shared" si="44"/>
        <v>98560</v>
      </c>
      <c r="CP80">
        <f t="shared" si="45"/>
        <v>100150</v>
      </c>
      <c r="CQ80" s="3"/>
      <c r="CR80" s="3">
        <f t="shared" si="46"/>
        <v>0</v>
      </c>
      <c r="CS80" s="3">
        <f t="shared" si="47"/>
        <v>0</v>
      </c>
      <c r="CT80" s="3">
        <f t="shared" si="48"/>
        <v>0</v>
      </c>
      <c r="CU80" s="3">
        <f t="shared" si="49"/>
        <v>0</v>
      </c>
      <c r="CW80" s="93"/>
      <c r="CX80" s="93"/>
      <c r="CY80" s="93"/>
      <c r="CZ80" s="93"/>
      <c r="DA80" s="93"/>
      <c r="DB80" s="93"/>
      <c r="DC80" s="93"/>
      <c r="DD80" s="93"/>
      <c r="DE80" s="93"/>
      <c r="DF80" s="93"/>
      <c r="DG80" s="93"/>
      <c r="DH80" s="93"/>
      <c r="DI80" s="93"/>
      <c r="DJ80" s="93"/>
      <c r="DK80" s="93"/>
      <c r="DL80" s="93"/>
      <c r="DM80" s="93"/>
      <c r="DN80" s="93"/>
      <c r="DO80" s="93"/>
      <c r="DP80" s="93"/>
      <c r="DQ80" s="93"/>
      <c r="DR80" s="93"/>
      <c r="DS80" s="93"/>
      <c r="DT80" s="93"/>
      <c r="DU80" s="93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93"/>
      <c r="EK80" s="93"/>
      <c r="EL80" s="93"/>
      <c r="EM80" s="93"/>
      <c r="EN80" s="93"/>
      <c r="EO80" s="93"/>
      <c r="EP80" s="93"/>
      <c r="EQ80" s="93"/>
      <c r="ER80" s="93"/>
      <c r="ES80" s="93"/>
      <c r="ET80" s="93"/>
      <c r="EU80" s="93"/>
      <c r="EV80" s="93"/>
      <c r="EW80" s="93"/>
      <c r="EX80" s="93"/>
      <c r="EY80" s="93"/>
      <c r="EZ80" s="93"/>
      <c r="FA80" s="93"/>
      <c r="FB80" s="93"/>
      <c r="FC80" s="93"/>
      <c r="FD80" s="93"/>
      <c r="FE80" s="93"/>
      <c r="FF80" s="93"/>
      <c r="FG80" s="93"/>
      <c r="FH80" s="93"/>
      <c r="FI80" s="93"/>
      <c r="FJ80" s="93"/>
      <c r="FK80" s="93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</row>
    <row r="81" spans="1:179" x14ac:dyDescent="0.25">
      <c r="A81" s="101">
        <f t="shared" si="50"/>
        <v>73</v>
      </c>
      <c r="B81" s="68" t="s">
        <v>88</v>
      </c>
      <c r="C81" s="63">
        <f t="shared" si="36"/>
        <v>1696</v>
      </c>
      <c r="D81" s="64">
        <f t="shared" si="37"/>
        <v>1722</v>
      </c>
      <c r="E81" s="69">
        <f t="shared" si="38"/>
        <v>3418</v>
      </c>
      <c r="F81" s="66"/>
      <c r="G81" s="70">
        <f t="shared" si="39"/>
        <v>5974</v>
      </c>
      <c r="H81" s="64">
        <f t="shared" si="40"/>
        <v>6069</v>
      </c>
      <c r="I81" s="69">
        <f t="shared" si="41"/>
        <v>12043</v>
      </c>
      <c r="J81" s="99"/>
      <c r="K81" s="94">
        <v>32</v>
      </c>
      <c r="L81" s="94">
        <v>133</v>
      </c>
      <c r="M81" s="94">
        <v>169</v>
      </c>
      <c r="N81" s="94">
        <v>159</v>
      </c>
      <c r="O81" s="94">
        <v>134</v>
      </c>
      <c r="P81" s="94">
        <v>127</v>
      </c>
      <c r="Q81" s="94">
        <v>126</v>
      </c>
      <c r="R81" s="94">
        <v>136</v>
      </c>
      <c r="S81" s="94">
        <v>113</v>
      </c>
      <c r="T81" s="94">
        <v>103</v>
      </c>
      <c r="U81" s="94">
        <v>102</v>
      </c>
      <c r="V81" s="94">
        <v>94</v>
      </c>
      <c r="W81" s="94">
        <v>77</v>
      </c>
      <c r="X81" s="94">
        <v>63</v>
      </c>
      <c r="Y81" s="94">
        <v>48</v>
      </c>
      <c r="Z81" s="94">
        <v>33</v>
      </c>
      <c r="AA81" s="94">
        <v>23</v>
      </c>
      <c r="AB81" s="94">
        <v>14</v>
      </c>
      <c r="AC81" s="94">
        <v>10</v>
      </c>
      <c r="AD81" s="95"/>
      <c r="AE81" s="96">
        <v>29</v>
      </c>
      <c r="AF81" s="96">
        <v>120</v>
      </c>
      <c r="AG81" s="96">
        <v>148</v>
      </c>
      <c r="AH81" s="96">
        <v>142</v>
      </c>
      <c r="AI81" s="96">
        <v>124</v>
      </c>
      <c r="AJ81" s="96">
        <v>120</v>
      </c>
      <c r="AK81" s="96">
        <v>129</v>
      </c>
      <c r="AL81" s="96">
        <v>141</v>
      </c>
      <c r="AM81" s="96">
        <v>127</v>
      </c>
      <c r="AN81" s="96">
        <v>123</v>
      </c>
      <c r="AO81" s="96">
        <v>120</v>
      </c>
      <c r="AP81" s="96">
        <v>107</v>
      </c>
      <c r="AQ81" s="96">
        <v>85</v>
      </c>
      <c r="AR81" s="96">
        <v>69</v>
      </c>
      <c r="AS81" s="96">
        <v>51</v>
      </c>
      <c r="AT81" s="96">
        <v>35</v>
      </c>
      <c r="AU81" s="96">
        <v>24</v>
      </c>
      <c r="AV81" s="96">
        <v>16</v>
      </c>
      <c r="AW81" s="96">
        <v>12</v>
      </c>
      <c r="AX81" s="95"/>
      <c r="AY81" s="94">
        <v>136</v>
      </c>
      <c r="AZ81" s="94">
        <v>540</v>
      </c>
      <c r="BA81" s="94">
        <v>666</v>
      </c>
      <c r="BB81" s="94">
        <v>642</v>
      </c>
      <c r="BC81" s="94">
        <v>608</v>
      </c>
      <c r="BD81" s="94">
        <v>540</v>
      </c>
      <c r="BE81" s="94">
        <v>490</v>
      </c>
      <c r="BF81" s="94">
        <v>451</v>
      </c>
      <c r="BG81" s="94">
        <v>379</v>
      </c>
      <c r="BH81" s="94">
        <v>318</v>
      </c>
      <c r="BI81" s="94">
        <v>275</v>
      </c>
      <c r="BJ81" s="94">
        <v>241</v>
      </c>
      <c r="BK81" s="94">
        <v>201</v>
      </c>
      <c r="BL81" s="94">
        <v>163</v>
      </c>
      <c r="BM81" s="94">
        <v>122</v>
      </c>
      <c r="BN81" s="94">
        <v>85</v>
      </c>
      <c r="BO81" s="94">
        <v>55</v>
      </c>
      <c r="BP81" s="94">
        <v>33</v>
      </c>
      <c r="BQ81" s="94">
        <v>29</v>
      </c>
      <c r="BR81" s="95"/>
      <c r="BS81" s="97">
        <v>130</v>
      </c>
      <c r="BT81" s="97">
        <v>512</v>
      </c>
      <c r="BU81" s="97">
        <v>641</v>
      </c>
      <c r="BV81" s="97">
        <v>622</v>
      </c>
      <c r="BW81" s="97">
        <v>591</v>
      </c>
      <c r="BX81" s="97">
        <v>541</v>
      </c>
      <c r="BY81" s="97">
        <v>500</v>
      </c>
      <c r="BZ81" s="97">
        <v>477</v>
      </c>
      <c r="CA81" s="97">
        <v>414</v>
      </c>
      <c r="CB81" s="97">
        <v>357</v>
      </c>
      <c r="CC81" s="97">
        <v>304</v>
      </c>
      <c r="CD81" s="97">
        <v>257</v>
      </c>
      <c r="CE81" s="97">
        <v>211</v>
      </c>
      <c r="CF81" s="97">
        <v>168</v>
      </c>
      <c r="CG81" s="97">
        <v>126</v>
      </c>
      <c r="CH81" s="97">
        <v>89</v>
      </c>
      <c r="CI81" s="97">
        <v>59</v>
      </c>
      <c r="CJ81" s="97">
        <v>37</v>
      </c>
      <c r="CK81" s="97">
        <v>33</v>
      </c>
      <c r="CM81">
        <f t="shared" si="42"/>
        <v>1696</v>
      </c>
      <c r="CN81">
        <f t="shared" si="43"/>
        <v>1722</v>
      </c>
      <c r="CO81">
        <f t="shared" si="44"/>
        <v>5974</v>
      </c>
      <c r="CP81">
        <f t="shared" si="45"/>
        <v>6069</v>
      </c>
      <c r="CQ81" s="3"/>
      <c r="CR81" s="3">
        <f t="shared" si="46"/>
        <v>0</v>
      </c>
      <c r="CS81" s="3">
        <f t="shared" si="47"/>
        <v>0</v>
      </c>
      <c r="CT81" s="3">
        <f t="shared" si="48"/>
        <v>0</v>
      </c>
      <c r="CU81" s="3">
        <f t="shared" si="49"/>
        <v>0</v>
      </c>
      <c r="CW81" s="93"/>
      <c r="CX81" s="93"/>
      <c r="CY81" s="93"/>
      <c r="CZ81" s="93"/>
      <c r="DA81" s="93"/>
      <c r="DB81" s="93"/>
      <c r="DC81" s="93"/>
      <c r="DD81" s="93"/>
      <c r="DE81" s="93"/>
      <c r="DF81" s="93"/>
      <c r="DG81" s="93"/>
      <c r="DH81" s="93"/>
      <c r="DI81" s="93"/>
      <c r="DJ81" s="93"/>
      <c r="DK81" s="93"/>
      <c r="DL81" s="93"/>
      <c r="DM81" s="93"/>
      <c r="DN81" s="93"/>
      <c r="DO81" s="93"/>
      <c r="DP81" s="93"/>
      <c r="DQ81" s="93"/>
      <c r="DR81" s="93"/>
      <c r="DS81" s="93"/>
      <c r="DT81" s="93"/>
      <c r="DU81" s="93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93"/>
      <c r="EK81" s="93"/>
      <c r="EL81" s="93"/>
      <c r="EM81" s="93"/>
      <c r="EN81" s="93"/>
      <c r="EO81" s="93"/>
      <c r="EP81" s="93"/>
      <c r="EQ81" s="93"/>
      <c r="ER81" s="93"/>
      <c r="ES81" s="93"/>
      <c r="ET81" s="93"/>
      <c r="EU81" s="93"/>
      <c r="EV81" s="93"/>
      <c r="EW81" s="93"/>
      <c r="EX81" s="93"/>
      <c r="EY81" s="93"/>
      <c r="EZ81" s="93"/>
      <c r="FA81" s="93"/>
      <c r="FB81" s="93"/>
      <c r="FC81" s="93"/>
      <c r="FD81" s="93"/>
      <c r="FE81" s="93"/>
      <c r="FF81" s="93"/>
      <c r="FG81" s="93"/>
      <c r="FH81" s="93"/>
      <c r="FI81" s="93"/>
      <c r="FJ81" s="93"/>
      <c r="FK81" s="93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</row>
    <row r="82" spans="1:179" x14ac:dyDescent="0.25">
      <c r="A82" s="101">
        <f t="shared" si="50"/>
        <v>74</v>
      </c>
      <c r="B82" s="68" t="s">
        <v>89</v>
      </c>
      <c r="C82" s="63">
        <f t="shared" si="36"/>
        <v>11721</v>
      </c>
      <c r="D82" s="64">
        <f t="shared" si="37"/>
        <v>11909</v>
      </c>
      <c r="E82" s="69">
        <f t="shared" si="38"/>
        <v>23630</v>
      </c>
      <c r="F82" s="66"/>
      <c r="G82" s="70">
        <f t="shared" si="39"/>
        <v>41287</v>
      </c>
      <c r="H82" s="64">
        <f t="shared" si="40"/>
        <v>41954</v>
      </c>
      <c r="I82" s="69">
        <f t="shared" si="41"/>
        <v>83241</v>
      </c>
      <c r="J82" s="99"/>
      <c r="K82" s="94">
        <v>224</v>
      </c>
      <c r="L82" s="94">
        <v>921</v>
      </c>
      <c r="M82" s="94">
        <v>1168</v>
      </c>
      <c r="N82" s="94">
        <v>1105</v>
      </c>
      <c r="O82" s="94">
        <v>932</v>
      </c>
      <c r="P82" s="94">
        <v>880</v>
      </c>
      <c r="Q82" s="94">
        <v>875</v>
      </c>
      <c r="R82" s="94">
        <v>896</v>
      </c>
      <c r="S82" s="94">
        <v>782</v>
      </c>
      <c r="T82" s="94">
        <v>713</v>
      </c>
      <c r="U82" s="94">
        <v>708</v>
      </c>
      <c r="V82" s="94">
        <v>650</v>
      </c>
      <c r="W82" s="94">
        <v>535</v>
      </c>
      <c r="X82" s="94">
        <v>437</v>
      </c>
      <c r="Y82" s="94">
        <v>333</v>
      </c>
      <c r="Z82" s="94">
        <v>230</v>
      </c>
      <c r="AA82" s="94">
        <v>161</v>
      </c>
      <c r="AB82" s="94">
        <v>97</v>
      </c>
      <c r="AC82" s="94">
        <v>74</v>
      </c>
      <c r="AD82" s="95"/>
      <c r="AE82" s="96">
        <v>201</v>
      </c>
      <c r="AF82" s="96">
        <v>831</v>
      </c>
      <c r="AG82" s="96">
        <v>1027</v>
      </c>
      <c r="AH82" s="96">
        <v>984</v>
      </c>
      <c r="AI82" s="96">
        <v>857</v>
      </c>
      <c r="AJ82" s="96">
        <v>836</v>
      </c>
      <c r="AK82" s="96">
        <v>894</v>
      </c>
      <c r="AL82" s="96">
        <v>931</v>
      </c>
      <c r="AM82" s="96">
        <v>884</v>
      </c>
      <c r="AN82" s="96">
        <v>852</v>
      </c>
      <c r="AO82" s="96">
        <v>836</v>
      </c>
      <c r="AP82" s="96">
        <v>741</v>
      </c>
      <c r="AQ82" s="96">
        <v>593</v>
      </c>
      <c r="AR82" s="96">
        <v>481</v>
      </c>
      <c r="AS82" s="96">
        <v>354</v>
      </c>
      <c r="AT82" s="96">
        <v>243</v>
      </c>
      <c r="AU82" s="96">
        <v>169</v>
      </c>
      <c r="AV82" s="96">
        <v>111</v>
      </c>
      <c r="AW82" s="96">
        <v>84</v>
      </c>
      <c r="AX82" s="95"/>
      <c r="AY82" s="94">
        <v>945</v>
      </c>
      <c r="AZ82" s="94">
        <v>3733</v>
      </c>
      <c r="BA82" s="94">
        <v>4607</v>
      </c>
      <c r="BB82" s="94">
        <v>4441</v>
      </c>
      <c r="BC82" s="94">
        <v>4203</v>
      </c>
      <c r="BD82" s="94">
        <v>3733</v>
      </c>
      <c r="BE82" s="94">
        <v>3390</v>
      </c>
      <c r="BF82" s="94">
        <v>3066</v>
      </c>
      <c r="BG82" s="94">
        <v>2621</v>
      </c>
      <c r="BH82" s="94">
        <v>2201</v>
      </c>
      <c r="BI82" s="94">
        <v>1902</v>
      </c>
      <c r="BJ82" s="94">
        <v>1670</v>
      </c>
      <c r="BK82" s="94">
        <v>1393</v>
      </c>
      <c r="BL82" s="94">
        <v>1128</v>
      </c>
      <c r="BM82" s="94">
        <v>846</v>
      </c>
      <c r="BN82" s="94">
        <v>591</v>
      </c>
      <c r="BO82" s="94">
        <v>381</v>
      </c>
      <c r="BP82" s="94">
        <v>232</v>
      </c>
      <c r="BQ82" s="94">
        <v>204</v>
      </c>
      <c r="BR82" s="95"/>
      <c r="BS82" s="97">
        <v>899</v>
      </c>
      <c r="BT82" s="97">
        <v>3544</v>
      </c>
      <c r="BU82" s="97">
        <v>4433</v>
      </c>
      <c r="BV82" s="97">
        <v>4302</v>
      </c>
      <c r="BW82" s="97">
        <v>4089</v>
      </c>
      <c r="BX82" s="97">
        <v>3740</v>
      </c>
      <c r="BY82" s="97">
        <v>3462</v>
      </c>
      <c r="BZ82" s="97">
        <v>3231</v>
      </c>
      <c r="CA82" s="97">
        <v>2868</v>
      </c>
      <c r="CB82" s="97">
        <v>2470</v>
      </c>
      <c r="CC82" s="97">
        <v>2104</v>
      </c>
      <c r="CD82" s="97">
        <v>1783</v>
      </c>
      <c r="CE82" s="97">
        <v>1461</v>
      </c>
      <c r="CF82" s="97">
        <v>1161</v>
      </c>
      <c r="CG82" s="97">
        <v>877</v>
      </c>
      <c r="CH82" s="97">
        <v>621</v>
      </c>
      <c r="CI82" s="97">
        <v>414</v>
      </c>
      <c r="CJ82" s="97">
        <v>261</v>
      </c>
      <c r="CK82" s="97">
        <v>234</v>
      </c>
      <c r="CM82">
        <f t="shared" si="42"/>
        <v>11721</v>
      </c>
      <c r="CN82">
        <f t="shared" si="43"/>
        <v>11909</v>
      </c>
      <c r="CO82">
        <f t="shared" si="44"/>
        <v>41287</v>
      </c>
      <c r="CP82">
        <f t="shared" si="45"/>
        <v>41954</v>
      </c>
      <c r="CQ82" s="3"/>
      <c r="CR82" s="3">
        <f t="shared" si="46"/>
        <v>0</v>
      </c>
      <c r="CS82" s="3">
        <f t="shared" si="47"/>
        <v>0</v>
      </c>
      <c r="CT82" s="3">
        <f t="shared" si="48"/>
        <v>0</v>
      </c>
      <c r="CU82" s="3">
        <f t="shared" si="49"/>
        <v>0</v>
      </c>
      <c r="CW82" s="93"/>
      <c r="CX82" s="93"/>
      <c r="CY82" s="93"/>
      <c r="CZ82" s="93"/>
      <c r="DA82" s="93"/>
      <c r="DB82" s="93"/>
      <c r="DC82" s="93"/>
      <c r="DD82" s="93"/>
      <c r="DE82" s="93"/>
      <c r="DF82" s="93"/>
      <c r="DG82" s="93"/>
      <c r="DH82" s="93"/>
      <c r="DI82" s="93"/>
      <c r="DJ82" s="93"/>
      <c r="DK82" s="93"/>
      <c r="DL82" s="93"/>
      <c r="DM82" s="93"/>
      <c r="DN82" s="93"/>
      <c r="DO82" s="93"/>
      <c r="DP82" s="93"/>
      <c r="DQ82" s="93"/>
      <c r="DR82" s="93"/>
      <c r="DS82" s="93"/>
      <c r="DT82" s="93"/>
      <c r="DU82" s="93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93"/>
      <c r="EK82" s="93"/>
      <c r="EL82" s="93"/>
      <c r="EM82" s="93"/>
      <c r="EN82" s="93"/>
      <c r="EO82" s="93"/>
      <c r="EP82" s="93"/>
      <c r="EQ82" s="93"/>
      <c r="ER82" s="93"/>
      <c r="ES82" s="93"/>
      <c r="ET82" s="93"/>
      <c r="EU82" s="93"/>
      <c r="EV82" s="93"/>
      <c r="EW82" s="93"/>
      <c r="EX82" s="93"/>
      <c r="EY82" s="93"/>
      <c r="EZ82" s="93"/>
      <c r="FA82" s="93"/>
      <c r="FB82" s="93"/>
      <c r="FC82" s="93"/>
      <c r="FD82" s="93"/>
      <c r="FE82" s="93"/>
      <c r="FF82" s="93"/>
      <c r="FG82" s="93"/>
      <c r="FH82" s="93"/>
      <c r="FI82" s="93"/>
      <c r="FJ82" s="93"/>
      <c r="FK82" s="93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</row>
    <row r="83" spans="1:179" x14ac:dyDescent="0.25">
      <c r="A83" s="101">
        <f t="shared" si="50"/>
        <v>75</v>
      </c>
      <c r="B83" s="68" t="s">
        <v>90</v>
      </c>
      <c r="C83" s="63">
        <f t="shared" si="36"/>
        <v>2223</v>
      </c>
      <c r="D83" s="64">
        <f t="shared" si="37"/>
        <v>2260</v>
      </c>
      <c r="E83" s="69">
        <f t="shared" si="38"/>
        <v>4483</v>
      </c>
      <c r="F83" s="66"/>
      <c r="G83" s="70">
        <f t="shared" si="39"/>
        <v>7830</v>
      </c>
      <c r="H83" s="64">
        <f t="shared" si="40"/>
        <v>7957</v>
      </c>
      <c r="I83" s="69">
        <f t="shared" si="41"/>
        <v>15787</v>
      </c>
      <c r="J83" s="99"/>
      <c r="K83" s="94">
        <v>42</v>
      </c>
      <c r="L83" s="94">
        <v>174</v>
      </c>
      <c r="M83" s="94">
        <v>221</v>
      </c>
      <c r="N83" s="94">
        <v>209</v>
      </c>
      <c r="O83" s="94">
        <v>176</v>
      </c>
      <c r="P83" s="94">
        <v>167</v>
      </c>
      <c r="Q83" s="94">
        <v>165</v>
      </c>
      <c r="R83" s="94">
        <v>178</v>
      </c>
      <c r="S83" s="94">
        <v>148</v>
      </c>
      <c r="T83" s="94">
        <v>135</v>
      </c>
      <c r="U83" s="94">
        <v>134</v>
      </c>
      <c r="V83" s="94">
        <v>123</v>
      </c>
      <c r="W83" s="94">
        <v>101</v>
      </c>
      <c r="X83" s="94">
        <v>82</v>
      </c>
      <c r="Y83" s="94">
        <v>63</v>
      </c>
      <c r="Z83" s="94">
        <v>43</v>
      </c>
      <c r="AA83" s="94">
        <v>30</v>
      </c>
      <c r="AB83" s="94">
        <v>18</v>
      </c>
      <c r="AC83" s="94">
        <v>14</v>
      </c>
      <c r="AD83" s="95"/>
      <c r="AE83" s="96">
        <v>38</v>
      </c>
      <c r="AF83" s="96">
        <v>157</v>
      </c>
      <c r="AG83" s="96">
        <v>194</v>
      </c>
      <c r="AH83" s="96">
        <v>186</v>
      </c>
      <c r="AI83" s="96">
        <v>162</v>
      </c>
      <c r="AJ83" s="96">
        <v>158</v>
      </c>
      <c r="AK83" s="96">
        <v>169</v>
      </c>
      <c r="AL83" s="96">
        <v>185</v>
      </c>
      <c r="AM83" s="96">
        <v>167</v>
      </c>
      <c r="AN83" s="96">
        <v>161</v>
      </c>
      <c r="AO83" s="96">
        <v>158</v>
      </c>
      <c r="AP83" s="96">
        <v>140</v>
      </c>
      <c r="AQ83" s="96">
        <v>112</v>
      </c>
      <c r="AR83" s="96">
        <v>91</v>
      </c>
      <c r="AS83" s="96">
        <v>67</v>
      </c>
      <c r="AT83" s="96">
        <v>46</v>
      </c>
      <c r="AU83" s="96">
        <v>32</v>
      </c>
      <c r="AV83" s="96">
        <v>21</v>
      </c>
      <c r="AW83" s="96">
        <v>16</v>
      </c>
      <c r="AX83" s="95"/>
      <c r="AY83" s="94">
        <v>179</v>
      </c>
      <c r="AZ83" s="94">
        <v>708</v>
      </c>
      <c r="BA83" s="94">
        <v>873</v>
      </c>
      <c r="BB83" s="94">
        <v>842</v>
      </c>
      <c r="BC83" s="94">
        <v>797</v>
      </c>
      <c r="BD83" s="94">
        <v>708</v>
      </c>
      <c r="BE83" s="94">
        <v>643</v>
      </c>
      <c r="BF83" s="94">
        <v>586</v>
      </c>
      <c r="BG83" s="94">
        <v>497</v>
      </c>
      <c r="BH83" s="94">
        <v>417</v>
      </c>
      <c r="BI83" s="94">
        <v>360</v>
      </c>
      <c r="BJ83" s="94">
        <v>316</v>
      </c>
      <c r="BK83" s="94">
        <v>264</v>
      </c>
      <c r="BL83" s="94">
        <v>214</v>
      </c>
      <c r="BM83" s="94">
        <v>160</v>
      </c>
      <c r="BN83" s="94">
        <v>112</v>
      </c>
      <c r="BO83" s="94">
        <v>72</v>
      </c>
      <c r="BP83" s="94">
        <v>44</v>
      </c>
      <c r="BQ83" s="94">
        <v>38</v>
      </c>
      <c r="BR83" s="95"/>
      <c r="BS83" s="97">
        <v>170</v>
      </c>
      <c r="BT83" s="97">
        <v>672</v>
      </c>
      <c r="BU83" s="97">
        <v>840</v>
      </c>
      <c r="BV83" s="97">
        <v>815</v>
      </c>
      <c r="BW83" s="97">
        <v>775</v>
      </c>
      <c r="BX83" s="97">
        <v>709</v>
      </c>
      <c r="BY83" s="97">
        <v>656</v>
      </c>
      <c r="BZ83" s="97">
        <v>621</v>
      </c>
      <c r="CA83" s="97">
        <v>543</v>
      </c>
      <c r="CB83" s="97">
        <v>468</v>
      </c>
      <c r="CC83" s="97">
        <v>399</v>
      </c>
      <c r="CD83" s="97">
        <v>338</v>
      </c>
      <c r="CE83" s="97">
        <v>277</v>
      </c>
      <c r="CF83" s="97">
        <v>220</v>
      </c>
      <c r="CG83" s="97">
        <v>166</v>
      </c>
      <c r="CH83" s="97">
        <v>117</v>
      </c>
      <c r="CI83" s="97">
        <v>78</v>
      </c>
      <c r="CJ83" s="97">
        <v>49</v>
      </c>
      <c r="CK83" s="97">
        <v>44</v>
      </c>
      <c r="CM83">
        <f t="shared" si="42"/>
        <v>2223</v>
      </c>
      <c r="CN83">
        <f t="shared" si="43"/>
        <v>2260</v>
      </c>
      <c r="CO83">
        <f t="shared" si="44"/>
        <v>7830</v>
      </c>
      <c r="CP83">
        <f t="shared" si="45"/>
        <v>7957</v>
      </c>
      <c r="CQ83" s="3"/>
      <c r="CR83" s="3">
        <f t="shared" si="46"/>
        <v>0</v>
      </c>
      <c r="CS83" s="3">
        <f t="shared" si="47"/>
        <v>0</v>
      </c>
      <c r="CT83" s="3">
        <f t="shared" si="48"/>
        <v>0</v>
      </c>
      <c r="CU83" s="3">
        <f t="shared" si="49"/>
        <v>0</v>
      </c>
      <c r="CW83" s="93"/>
      <c r="CX83" s="93"/>
      <c r="CY83" s="93"/>
      <c r="CZ83" s="93"/>
      <c r="DA83" s="93"/>
      <c r="DB83" s="93"/>
      <c r="DC83" s="93"/>
      <c r="DD83" s="93"/>
      <c r="DE83" s="93"/>
      <c r="DF83" s="93"/>
      <c r="DG83" s="93"/>
      <c r="DH83" s="93"/>
      <c r="DI83" s="93"/>
      <c r="DJ83" s="93"/>
      <c r="DK83" s="93"/>
      <c r="DL83" s="93"/>
      <c r="DM83" s="93"/>
      <c r="DN83" s="93"/>
      <c r="DO83" s="93"/>
      <c r="DP83" s="93"/>
      <c r="DQ83" s="93"/>
      <c r="DR83" s="93"/>
      <c r="DS83" s="93"/>
      <c r="DT83" s="93"/>
      <c r="DU83" s="93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93"/>
      <c r="EK83" s="93"/>
      <c r="EL83" s="93"/>
      <c r="EM83" s="93"/>
      <c r="EN83" s="93"/>
      <c r="EO83" s="93"/>
      <c r="EP83" s="93"/>
      <c r="EQ83" s="93"/>
      <c r="ER83" s="93"/>
      <c r="ES83" s="93"/>
      <c r="ET83" s="93"/>
      <c r="EU83" s="93"/>
      <c r="EV83" s="93"/>
      <c r="EW83" s="93"/>
      <c r="EX83" s="93"/>
      <c r="EY83" s="93"/>
      <c r="EZ83" s="93"/>
      <c r="FA83" s="93"/>
      <c r="FB83" s="93"/>
      <c r="FC83" s="93"/>
      <c r="FD83" s="93"/>
      <c r="FE83" s="93"/>
      <c r="FF83" s="93"/>
      <c r="FG83" s="93"/>
      <c r="FH83" s="93"/>
      <c r="FI83" s="93"/>
      <c r="FJ83" s="93"/>
      <c r="FK83" s="9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</row>
    <row r="84" spans="1:179" x14ac:dyDescent="0.25">
      <c r="A84" s="101">
        <f t="shared" si="50"/>
        <v>76</v>
      </c>
      <c r="B84" s="68" t="s">
        <v>91</v>
      </c>
      <c r="C84" s="63">
        <f t="shared" si="36"/>
        <v>478</v>
      </c>
      <c r="D84" s="64">
        <f t="shared" si="37"/>
        <v>486</v>
      </c>
      <c r="E84" s="69">
        <f t="shared" si="38"/>
        <v>964</v>
      </c>
      <c r="F84" s="66"/>
      <c r="G84" s="70">
        <f t="shared" si="39"/>
        <v>1687</v>
      </c>
      <c r="H84" s="64">
        <f t="shared" si="40"/>
        <v>1713</v>
      </c>
      <c r="I84" s="69">
        <f t="shared" si="41"/>
        <v>3400</v>
      </c>
      <c r="J84" s="99"/>
      <c r="K84" s="94">
        <v>9</v>
      </c>
      <c r="L84" s="94">
        <v>37</v>
      </c>
      <c r="M84" s="94">
        <v>47</v>
      </c>
      <c r="N84" s="94">
        <v>45</v>
      </c>
      <c r="O84" s="94">
        <v>38</v>
      </c>
      <c r="P84" s="94">
        <v>35</v>
      </c>
      <c r="Q84" s="94">
        <v>35</v>
      </c>
      <c r="R84" s="94">
        <v>46</v>
      </c>
      <c r="S84" s="94">
        <v>31</v>
      </c>
      <c r="T84" s="94">
        <v>29</v>
      </c>
      <c r="U84" s="94">
        <v>28</v>
      </c>
      <c r="V84" s="94">
        <v>26</v>
      </c>
      <c r="W84" s="94">
        <v>21</v>
      </c>
      <c r="X84" s="94">
        <v>17</v>
      </c>
      <c r="Y84" s="94">
        <v>13</v>
      </c>
      <c r="Z84" s="94">
        <v>9</v>
      </c>
      <c r="AA84" s="94">
        <v>6</v>
      </c>
      <c r="AB84" s="94">
        <v>3</v>
      </c>
      <c r="AC84" s="94">
        <v>3</v>
      </c>
      <c r="AD84" s="95"/>
      <c r="AE84" s="96">
        <v>8</v>
      </c>
      <c r="AF84" s="96">
        <v>33</v>
      </c>
      <c r="AG84" s="96">
        <v>41</v>
      </c>
      <c r="AH84" s="96">
        <v>40</v>
      </c>
      <c r="AI84" s="96">
        <v>35</v>
      </c>
      <c r="AJ84" s="96">
        <v>34</v>
      </c>
      <c r="AK84" s="96">
        <v>36</v>
      </c>
      <c r="AL84" s="96">
        <v>46</v>
      </c>
      <c r="AM84" s="96">
        <v>36</v>
      </c>
      <c r="AN84" s="96">
        <v>34</v>
      </c>
      <c r="AO84" s="96">
        <v>34</v>
      </c>
      <c r="AP84" s="96">
        <v>30</v>
      </c>
      <c r="AQ84" s="96">
        <v>24</v>
      </c>
      <c r="AR84" s="96">
        <v>19</v>
      </c>
      <c r="AS84" s="96">
        <v>14</v>
      </c>
      <c r="AT84" s="96">
        <v>9</v>
      </c>
      <c r="AU84" s="96">
        <v>6</v>
      </c>
      <c r="AV84" s="96">
        <v>4</v>
      </c>
      <c r="AW84" s="96">
        <v>3</v>
      </c>
      <c r="AX84" s="95"/>
      <c r="AY84" s="94">
        <v>38</v>
      </c>
      <c r="AZ84" s="94">
        <v>152</v>
      </c>
      <c r="BA84" s="94">
        <v>188</v>
      </c>
      <c r="BB84" s="94">
        <v>181</v>
      </c>
      <c r="BC84" s="94">
        <v>171</v>
      </c>
      <c r="BD84" s="94">
        <v>152</v>
      </c>
      <c r="BE84" s="94">
        <v>138</v>
      </c>
      <c r="BF84" s="94">
        <v>134</v>
      </c>
      <c r="BG84" s="94">
        <v>107</v>
      </c>
      <c r="BH84" s="94">
        <v>89</v>
      </c>
      <c r="BI84" s="94">
        <v>77</v>
      </c>
      <c r="BJ84" s="94">
        <v>68</v>
      </c>
      <c r="BK84" s="94">
        <v>56</v>
      </c>
      <c r="BL84" s="94">
        <v>46</v>
      </c>
      <c r="BM84" s="94">
        <v>34</v>
      </c>
      <c r="BN84" s="94">
        <v>24</v>
      </c>
      <c r="BO84" s="94">
        <v>15</v>
      </c>
      <c r="BP84" s="94">
        <v>9</v>
      </c>
      <c r="BQ84" s="94">
        <v>8</v>
      </c>
      <c r="BR84" s="95"/>
      <c r="BS84" s="97">
        <v>36</v>
      </c>
      <c r="BT84" s="97">
        <v>144</v>
      </c>
      <c r="BU84" s="97">
        <v>181</v>
      </c>
      <c r="BV84" s="97">
        <v>175</v>
      </c>
      <c r="BW84" s="97">
        <v>166</v>
      </c>
      <c r="BX84" s="97">
        <v>152</v>
      </c>
      <c r="BY84" s="97">
        <v>141</v>
      </c>
      <c r="BZ84" s="97">
        <v>143</v>
      </c>
      <c r="CA84" s="97">
        <v>117</v>
      </c>
      <c r="CB84" s="97">
        <v>100</v>
      </c>
      <c r="CC84" s="97">
        <v>85</v>
      </c>
      <c r="CD84" s="97">
        <v>72</v>
      </c>
      <c r="CE84" s="97">
        <v>59</v>
      </c>
      <c r="CF84" s="97">
        <v>47</v>
      </c>
      <c r="CG84" s="97">
        <v>35</v>
      </c>
      <c r="CH84" s="97">
        <v>25</v>
      </c>
      <c r="CI84" s="97">
        <v>16</v>
      </c>
      <c r="CJ84" s="97">
        <v>10</v>
      </c>
      <c r="CK84" s="97">
        <v>9</v>
      </c>
      <c r="CM84">
        <f t="shared" si="42"/>
        <v>478</v>
      </c>
      <c r="CN84">
        <f t="shared" si="43"/>
        <v>486</v>
      </c>
      <c r="CO84">
        <f t="shared" si="44"/>
        <v>1687</v>
      </c>
      <c r="CP84">
        <f t="shared" si="45"/>
        <v>1713</v>
      </c>
      <c r="CQ84" s="3"/>
      <c r="CR84" s="3">
        <f t="shared" si="46"/>
        <v>0</v>
      </c>
      <c r="CS84" s="3">
        <f t="shared" si="47"/>
        <v>0</v>
      </c>
      <c r="CT84" s="3">
        <f t="shared" si="48"/>
        <v>0</v>
      </c>
      <c r="CU84" s="3">
        <f t="shared" si="49"/>
        <v>0</v>
      </c>
      <c r="CW84" s="93"/>
      <c r="CX84" s="93"/>
      <c r="CY84" s="93"/>
      <c r="CZ84" s="93"/>
      <c r="DA84" s="93"/>
      <c r="DB84" s="93"/>
      <c r="DC84" s="93"/>
      <c r="DD84" s="93"/>
      <c r="DE84" s="93"/>
      <c r="DF84" s="93"/>
      <c r="DG84" s="93"/>
      <c r="DH84" s="93"/>
      <c r="DI84" s="93"/>
      <c r="DJ84" s="93"/>
      <c r="DK84" s="93"/>
      <c r="DL84" s="93"/>
      <c r="DM84" s="93"/>
      <c r="DN84" s="93"/>
      <c r="DO84" s="93"/>
      <c r="DP84" s="93"/>
      <c r="DQ84" s="93"/>
      <c r="DR84" s="93"/>
      <c r="DS84" s="93"/>
      <c r="DT84" s="93"/>
      <c r="DU84" s="93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93"/>
      <c r="EK84" s="93"/>
      <c r="EL84" s="93"/>
      <c r="EM84" s="93"/>
      <c r="EN84" s="93"/>
      <c r="EO84" s="93"/>
      <c r="EP84" s="93"/>
      <c r="EQ84" s="93"/>
      <c r="ER84" s="93"/>
      <c r="ES84" s="93"/>
      <c r="ET84" s="93"/>
      <c r="EU84" s="93"/>
      <c r="EV84" s="93"/>
      <c r="EW84" s="93"/>
      <c r="EX84" s="93"/>
      <c r="EY84" s="93"/>
      <c r="EZ84" s="93"/>
      <c r="FA84" s="93"/>
      <c r="FB84" s="93"/>
      <c r="FC84" s="93"/>
      <c r="FD84" s="93"/>
      <c r="FE84" s="93"/>
      <c r="FF84" s="93"/>
      <c r="FG84" s="93"/>
      <c r="FH84" s="93"/>
      <c r="FI84" s="93"/>
      <c r="FJ84" s="93"/>
      <c r="FK84" s="93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</row>
    <row r="85" spans="1:179" x14ac:dyDescent="0.25">
      <c r="A85" s="101">
        <f t="shared" si="50"/>
        <v>77</v>
      </c>
      <c r="B85" s="68" t="s">
        <v>92</v>
      </c>
      <c r="C85" s="63">
        <f t="shared" si="36"/>
        <v>6611</v>
      </c>
      <c r="D85" s="64">
        <f t="shared" si="37"/>
        <v>6717</v>
      </c>
      <c r="E85" s="69">
        <f t="shared" si="38"/>
        <v>13328</v>
      </c>
      <c r="F85" s="66"/>
      <c r="G85" s="70">
        <f t="shared" si="39"/>
        <v>23290</v>
      </c>
      <c r="H85" s="64">
        <f t="shared" si="40"/>
        <v>23665</v>
      </c>
      <c r="I85" s="69">
        <f t="shared" si="41"/>
        <v>46955</v>
      </c>
      <c r="J85" s="99"/>
      <c r="K85" s="94">
        <v>126</v>
      </c>
      <c r="L85" s="94">
        <v>519</v>
      </c>
      <c r="M85" s="94">
        <v>659</v>
      </c>
      <c r="N85" s="94">
        <v>623</v>
      </c>
      <c r="O85" s="94">
        <v>526</v>
      </c>
      <c r="P85" s="94">
        <v>496</v>
      </c>
      <c r="Q85" s="94">
        <v>493</v>
      </c>
      <c r="R85" s="94">
        <v>510</v>
      </c>
      <c r="S85" s="94">
        <v>441</v>
      </c>
      <c r="T85" s="94">
        <v>402</v>
      </c>
      <c r="U85" s="94">
        <v>399</v>
      </c>
      <c r="V85" s="94">
        <v>366</v>
      </c>
      <c r="W85" s="94">
        <v>301</v>
      </c>
      <c r="X85" s="94">
        <v>246</v>
      </c>
      <c r="Y85" s="94">
        <v>188</v>
      </c>
      <c r="Z85" s="94">
        <v>129</v>
      </c>
      <c r="AA85" s="94">
        <v>90</v>
      </c>
      <c r="AB85" s="94">
        <v>55</v>
      </c>
      <c r="AC85" s="94">
        <v>42</v>
      </c>
      <c r="AD85" s="95"/>
      <c r="AE85" s="96">
        <v>113</v>
      </c>
      <c r="AF85" s="96">
        <v>468</v>
      </c>
      <c r="AG85" s="96">
        <v>579</v>
      </c>
      <c r="AH85" s="96">
        <v>555</v>
      </c>
      <c r="AI85" s="96">
        <v>483</v>
      </c>
      <c r="AJ85" s="96">
        <v>471</v>
      </c>
      <c r="AK85" s="96">
        <v>504</v>
      </c>
      <c r="AL85" s="96">
        <v>531</v>
      </c>
      <c r="AM85" s="96">
        <v>498</v>
      </c>
      <c r="AN85" s="96">
        <v>480</v>
      </c>
      <c r="AO85" s="96">
        <v>471</v>
      </c>
      <c r="AP85" s="96">
        <v>418</v>
      </c>
      <c r="AQ85" s="96">
        <v>334</v>
      </c>
      <c r="AR85" s="96">
        <v>271</v>
      </c>
      <c r="AS85" s="96">
        <v>200</v>
      </c>
      <c r="AT85" s="96">
        <v>137</v>
      </c>
      <c r="AU85" s="96">
        <v>95</v>
      </c>
      <c r="AV85" s="96">
        <v>62</v>
      </c>
      <c r="AW85" s="96">
        <v>47</v>
      </c>
      <c r="AX85" s="95"/>
      <c r="AY85" s="94">
        <v>533</v>
      </c>
      <c r="AZ85" s="94">
        <v>2106</v>
      </c>
      <c r="BA85" s="94">
        <v>2599</v>
      </c>
      <c r="BB85" s="94">
        <v>2505</v>
      </c>
      <c r="BC85" s="94">
        <v>2371</v>
      </c>
      <c r="BD85" s="94">
        <v>2106</v>
      </c>
      <c r="BE85" s="94">
        <v>1912</v>
      </c>
      <c r="BF85" s="94">
        <v>1730</v>
      </c>
      <c r="BG85" s="94">
        <v>1479</v>
      </c>
      <c r="BH85" s="94">
        <v>1241</v>
      </c>
      <c r="BI85" s="94">
        <v>1073</v>
      </c>
      <c r="BJ85" s="94">
        <v>942</v>
      </c>
      <c r="BK85" s="94">
        <v>786</v>
      </c>
      <c r="BL85" s="94">
        <v>636</v>
      </c>
      <c r="BM85" s="94">
        <v>477</v>
      </c>
      <c r="BN85" s="94">
        <v>333</v>
      </c>
      <c r="BO85" s="94">
        <v>215</v>
      </c>
      <c r="BP85" s="94">
        <v>131</v>
      </c>
      <c r="BQ85" s="94">
        <v>115</v>
      </c>
      <c r="BR85" s="95"/>
      <c r="BS85" s="97">
        <v>507</v>
      </c>
      <c r="BT85" s="97">
        <v>1999</v>
      </c>
      <c r="BU85" s="97">
        <v>2500</v>
      </c>
      <c r="BV85" s="97">
        <v>2426</v>
      </c>
      <c r="BW85" s="97">
        <v>2306</v>
      </c>
      <c r="BX85" s="97">
        <v>2109</v>
      </c>
      <c r="BY85" s="97">
        <v>1953</v>
      </c>
      <c r="BZ85" s="97">
        <v>1827</v>
      </c>
      <c r="CA85" s="97">
        <v>1617</v>
      </c>
      <c r="CB85" s="97">
        <v>1393</v>
      </c>
      <c r="CC85" s="97">
        <v>1187</v>
      </c>
      <c r="CD85" s="97">
        <v>1005</v>
      </c>
      <c r="CE85" s="97">
        <v>824</v>
      </c>
      <c r="CF85" s="97">
        <v>655</v>
      </c>
      <c r="CG85" s="97">
        <v>495</v>
      </c>
      <c r="CH85" s="97">
        <v>350</v>
      </c>
      <c r="CI85" s="97">
        <v>233</v>
      </c>
      <c r="CJ85" s="97">
        <v>147</v>
      </c>
      <c r="CK85" s="97">
        <v>132</v>
      </c>
      <c r="CM85">
        <f t="shared" si="42"/>
        <v>6611</v>
      </c>
      <c r="CN85">
        <f t="shared" si="43"/>
        <v>6717</v>
      </c>
      <c r="CO85">
        <f t="shared" si="44"/>
        <v>23290</v>
      </c>
      <c r="CP85">
        <f t="shared" si="45"/>
        <v>23665</v>
      </c>
      <c r="CQ85" s="3"/>
      <c r="CR85" s="3">
        <f t="shared" si="46"/>
        <v>0</v>
      </c>
      <c r="CS85" s="3">
        <f t="shared" si="47"/>
        <v>0</v>
      </c>
      <c r="CT85" s="3">
        <f t="shared" si="48"/>
        <v>0</v>
      </c>
      <c r="CU85" s="3">
        <f t="shared" si="49"/>
        <v>0</v>
      </c>
      <c r="CW85" s="93"/>
      <c r="CX85" s="93"/>
      <c r="CY85" s="93"/>
      <c r="CZ85" s="93"/>
      <c r="DA85" s="93"/>
      <c r="DB85" s="93"/>
      <c r="DC85" s="93"/>
      <c r="DD85" s="93"/>
      <c r="DE85" s="93"/>
      <c r="DF85" s="93"/>
      <c r="DG85" s="93"/>
      <c r="DH85" s="93"/>
      <c r="DI85" s="93"/>
      <c r="DJ85" s="93"/>
      <c r="DK85" s="93"/>
      <c r="DL85" s="93"/>
      <c r="DM85" s="93"/>
      <c r="DN85" s="93"/>
      <c r="DO85" s="93"/>
      <c r="DP85" s="93"/>
      <c r="DQ85" s="93"/>
      <c r="DR85" s="93"/>
      <c r="DS85" s="93"/>
      <c r="DT85" s="93"/>
      <c r="DU85" s="93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93"/>
      <c r="EK85" s="93"/>
      <c r="EL85" s="93"/>
      <c r="EM85" s="93"/>
      <c r="EN85" s="93"/>
      <c r="EO85" s="93"/>
      <c r="EP85" s="93"/>
      <c r="EQ85" s="93"/>
      <c r="ER85" s="93"/>
      <c r="ES85" s="93"/>
      <c r="ET85" s="93"/>
      <c r="EU85" s="93"/>
      <c r="EV85" s="93"/>
      <c r="EW85" s="93"/>
      <c r="EX85" s="93"/>
      <c r="EY85" s="93"/>
      <c r="EZ85" s="93"/>
      <c r="FA85" s="93"/>
      <c r="FB85" s="93"/>
      <c r="FC85" s="93"/>
      <c r="FD85" s="93"/>
      <c r="FE85" s="93"/>
      <c r="FF85" s="93"/>
      <c r="FG85" s="93"/>
      <c r="FH85" s="93"/>
      <c r="FI85" s="93"/>
      <c r="FJ85" s="93"/>
      <c r="FK85" s="93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</row>
    <row r="86" spans="1:179" x14ac:dyDescent="0.25">
      <c r="A86" s="101">
        <f t="shared" si="50"/>
        <v>78</v>
      </c>
      <c r="B86" s="68" t="s">
        <v>93</v>
      </c>
      <c r="C86" s="63">
        <f t="shared" si="36"/>
        <v>15879</v>
      </c>
      <c r="D86" s="64">
        <f t="shared" si="37"/>
        <v>16134</v>
      </c>
      <c r="E86" s="69">
        <f t="shared" si="38"/>
        <v>32013</v>
      </c>
      <c r="F86" s="66"/>
      <c r="G86" s="70">
        <f t="shared" si="39"/>
        <v>55936</v>
      </c>
      <c r="H86" s="64">
        <f t="shared" si="40"/>
        <v>56838</v>
      </c>
      <c r="I86" s="69">
        <f t="shared" si="41"/>
        <v>112774</v>
      </c>
      <c r="J86" s="99"/>
      <c r="K86" s="94">
        <v>304</v>
      </c>
      <c r="L86" s="94">
        <v>1247</v>
      </c>
      <c r="M86" s="94">
        <v>1583</v>
      </c>
      <c r="N86" s="94">
        <v>1497</v>
      </c>
      <c r="O86" s="94">
        <v>1263</v>
      </c>
      <c r="P86" s="94">
        <v>1193</v>
      </c>
      <c r="Q86" s="94">
        <v>1185</v>
      </c>
      <c r="R86" s="94">
        <v>1209</v>
      </c>
      <c r="S86" s="94">
        <v>1060</v>
      </c>
      <c r="T86" s="94">
        <v>967</v>
      </c>
      <c r="U86" s="94">
        <v>959</v>
      </c>
      <c r="V86" s="94">
        <v>881</v>
      </c>
      <c r="W86" s="94">
        <v>725</v>
      </c>
      <c r="X86" s="94">
        <v>592</v>
      </c>
      <c r="Y86" s="94">
        <v>452</v>
      </c>
      <c r="Z86" s="94">
        <v>311</v>
      </c>
      <c r="AA86" s="94">
        <v>218</v>
      </c>
      <c r="AB86" s="94">
        <v>132</v>
      </c>
      <c r="AC86" s="94">
        <v>101</v>
      </c>
      <c r="AD86" s="95"/>
      <c r="AE86" s="96">
        <v>272</v>
      </c>
      <c r="AF86" s="96">
        <v>1126</v>
      </c>
      <c r="AG86" s="96">
        <v>1391</v>
      </c>
      <c r="AH86" s="96">
        <v>1334</v>
      </c>
      <c r="AI86" s="96">
        <v>1162</v>
      </c>
      <c r="AJ86" s="96">
        <v>1133</v>
      </c>
      <c r="AK86" s="96">
        <v>1212</v>
      </c>
      <c r="AL86" s="96">
        <v>1258</v>
      </c>
      <c r="AM86" s="96">
        <v>1198</v>
      </c>
      <c r="AN86" s="96">
        <v>1154</v>
      </c>
      <c r="AO86" s="96">
        <v>1133</v>
      </c>
      <c r="AP86" s="96">
        <v>1004</v>
      </c>
      <c r="AQ86" s="96">
        <v>803</v>
      </c>
      <c r="AR86" s="96">
        <v>652</v>
      </c>
      <c r="AS86" s="96">
        <v>480</v>
      </c>
      <c r="AT86" s="96">
        <v>329</v>
      </c>
      <c r="AU86" s="96">
        <v>229</v>
      </c>
      <c r="AV86" s="96">
        <v>150</v>
      </c>
      <c r="AW86" s="96">
        <v>114</v>
      </c>
      <c r="AX86" s="95"/>
      <c r="AY86" s="94">
        <v>1281</v>
      </c>
      <c r="AZ86" s="94">
        <v>5058</v>
      </c>
      <c r="BA86" s="94">
        <v>6242</v>
      </c>
      <c r="BB86" s="94">
        <v>6017</v>
      </c>
      <c r="BC86" s="94">
        <v>5695</v>
      </c>
      <c r="BD86" s="94">
        <v>5058</v>
      </c>
      <c r="BE86" s="94">
        <v>4593</v>
      </c>
      <c r="BF86" s="94">
        <v>4147</v>
      </c>
      <c r="BG86" s="94">
        <v>3552</v>
      </c>
      <c r="BH86" s="94">
        <v>2982</v>
      </c>
      <c r="BI86" s="94">
        <v>2577</v>
      </c>
      <c r="BJ86" s="94">
        <v>2263</v>
      </c>
      <c r="BK86" s="94">
        <v>1888</v>
      </c>
      <c r="BL86" s="94">
        <v>1528</v>
      </c>
      <c r="BM86" s="94">
        <v>1146</v>
      </c>
      <c r="BN86" s="94">
        <v>801</v>
      </c>
      <c r="BO86" s="94">
        <v>517</v>
      </c>
      <c r="BP86" s="94">
        <v>314</v>
      </c>
      <c r="BQ86" s="94">
        <v>277</v>
      </c>
      <c r="BR86" s="95"/>
      <c r="BS86" s="97">
        <v>1218</v>
      </c>
      <c r="BT86" s="97">
        <v>4801</v>
      </c>
      <c r="BU86" s="97">
        <v>6005</v>
      </c>
      <c r="BV86" s="97">
        <v>5828</v>
      </c>
      <c r="BW86" s="97">
        <v>5540</v>
      </c>
      <c r="BX86" s="97">
        <v>5067</v>
      </c>
      <c r="BY86" s="97">
        <v>4690</v>
      </c>
      <c r="BZ86" s="97">
        <v>4377</v>
      </c>
      <c r="CA86" s="97">
        <v>3885</v>
      </c>
      <c r="CB86" s="97">
        <v>3346</v>
      </c>
      <c r="CC86" s="97">
        <v>2851</v>
      </c>
      <c r="CD86" s="97">
        <v>2415</v>
      </c>
      <c r="CE86" s="97">
        <v>1979</v>
      </c>
      <c r="CF86" s="97">
        <v>1573</v>
      </c>
      <c r="CG86" s="97">
        <v>1189</v>
      </c>
      <c r="CH86" s="97">
        <v>842</v>
      </c>
      <c r="CI86" s="97">
        <v>561</v>
      </c>
      <c r="CJ86" s="97">
        <v>354</v>
      </c>
      <c r="CK86" s="97">
        <v>317</v>
      </c>
      <c r="CM86">
        <f t="shared" si="42"/>
        <v>15879</v>
      </c>
      <c r="CN86">
        <f t="shared" si="43"/>
        <v>16134</v>
      </c>
      <c r="CO86">
        <f t="shared" si="44"/>
        <v>55936</v>
      </c>
      <c r="CP86">
        <f t="shared" si="45"/>
        <v>56838</v>
      </c>
      <c r="CQ86" s="3"/>
      <c r="CR86" s="3">
        <f t="shared" si="46"/>
        <v>0</v>
      </c>
      <c r="CS86" s="3">
        <f t="shared" si="47"/>
        <v>0</v>
      </c>
      <c r="CT86" s="3">
        <f t="shared" si="48"/>
        <v>0</v>
      </c>
      <c r="CU86" s="3">
        <f t="shared" si="49"/>
        <v>0</v>
      </c>
      <c r="CW86" s="93"/>
      <c r="CX86" s="93"/>
      <c r="CY86" s="93"/>
      <c r="CZ86" s="93"/>
      <c r="DA86" s="93"/>
      <c r="DB86" s="93"/>
      <c r="DC86" s="93"/>
      <c r="DD86" s="93"/>
      <c r="DE86" s="93"/>
      <c r="DF86" s="93"/>
      <c r="DG86" s="93"/>
      <c r="DH86" s="93"/>
      <c r="DI86" s="93"/>
      <c r="DJ86" s="93"/>
      <c r="DK86" s="93"/>
      <c r="DL86" s="93"/>
      <c r="DM86" s="93"/>
      <c r="DN86" s="93"/>
      <c r="DO86" s="93"/>
      <c r="DP86" s="93"/>
      <c r="DQ86" s="93"/>
      <c r="DR86" s="93"/>
      <c r="DS86" s="93"/>
      <c r="DT86" s="93"/>
      <c r="DU86" s="93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93"/>
      <c r="EK86" s="93"/>
      <c r="EL86" s="93"/>
      <c r="EM86" s="93"/>
      <c r="EN86" s="93"/>
      <c r="EO86" s="93"/>
      <c r="EP86" s="93"/>
      <c r="EQ86" s="93"/>
      <c r="ER86" s="93"/>
      <c r="ES86" s="93"/>
      <c r="ET86" s="93"/>
      <c r="EU86" s="93"/>
      <c r="EV86" s="93"/>
      <c r="EW86" s="93"/>
      <c r="EX86" s="93"/>
      <c r="EY86" s="93"/>
      <c r="EZ86" s="93"/>
      <c r="FA86" s="93"/>
      <c r="FB86" s="93"/>
      <c r="FC86" s="93"/>
      <c r="FD86" s="93"/>
      <c r="FE86" s="93"/>
      <c r="FF86" s="93"/>
      <c r="FG86" s="93"/>
      <c r="FH86" s="93"/>
      <c r="FI86" s="93"/>
      <c r="FJ86" s="93"/>
      <c r="FK86" s="93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</row>
    <row r="87" spans="1:179" x14ac:dyDescent="0.25">
      <c r="A87" s="101">
        <f t="shared" si="50"/>
        <v>79</v>
      </c>
      <c r="B87" s="68" t="s">
        <v>94</v>
      </c>
      <c r="C87" s="63">
        <f t="shared" si="36"/>
        <v>3175</v>
      </c>
      <c r="D87" s="64">
        <f t="shared" si="37"/>
        <v>3226</v>
      </c>
      <c r="E87" s="69">
        <f t="shared" si="38"/>
        <v>6401</v>
      </c>
      <c r="F87" s="66"/>
      <c r="G87" s="70">
        <f t="shared" si="39"/>
        <v>11183</v>
      </c>
      <c r="H87" s="64">
        <f t="shared" si="40"/>
        <v>11363</v>
      </c>
      <c r="I87" s="69">
        <f t="shared" si="41"/>
        <v>22546</v>
      </c>
      <c r="J87" s="99"/>
      <c r="K87" s="94">
        <v>60</v>
      </c>
      <c r="L87" s="94">
        <v>249</v>
      </c>
      <c r="M87" s="94">
        <v>316</v>
      </c>
      <c r="N87" s="94">
        <v>299</v>
      </c>
      <c r="O87" s="94">
        <v>252</v>
      </c>
      <c r="P87" s="94">
        <v>238</v>
      </c>
      <c r="Q87" s="94">
        <v>237</v>
      </c>
      <c r="R87" s="94">
        <v>248</v>
      </c>
      <c r="S87" s="94">
        <v>212</v>
      </c>
      <c r="T87" s="94">
        <v>193</v>
      </c>
      <c r="U87" s="94">
        <v>191</v>
      </c>
      <c r="V87" s="94">
        <v>176</v>
      </c>
      <c r="W87" s="94">
        <v>145</v>
      </c>
      <c r="X87" s="94">
        <v>118</v>
      </c>
      <c r="Y87" s="94">
        <v>90</v>
      </c>
      <c r="Z87" s="94">
        <v>62</v>
      </c>
      <c r="AA87" s="94">
        <v>43</v>
      </c>
      <c r="AB87" s="94">
        <v>26</v>
      </c>
      <c r="AC87" s="94">
        <v>20</v>
      </c>
      <c r="AD87" s="95"/>
      <c r="AE87" s="96">
        <v>54</v>
      </c>
      <c r="AF87" s="96">
        <v>225</v>
      </c>
      <c r="AG87" s="96">
        <v>278</v>
      </c>
      <c r="AH87" s="96">
        <v>266</v>
      </c>
      <c r="AI87" s="96">
        <v>232</v>
      </c>
      <c r="AJ87" s="96">
        <v>226</v>
      </c>
      <c r="AK87" s="96">
        <v>242</v>
      </c>
      <c r="AL87" s="96">
        <v>260</v>
      </c>
      <c r="AM87" s="96">
        <v>239</v>
      </c>
      <c r="AN87" s="96">
        <v>230</v>
      </c>
      <c r="AO87" s="96">
        <v>226</v>
      </c>
      <c r="AP87" s="96">
        <v>200</v>
      </c>
      <c r="AQ87" s="96">
        <v>160</v>
      </c>
      <c r="AR87" s="96">
        <v>130</v>
      </c>
      <c r="AS87" s="96">
        <v>96</v>
      </c>
      <c r="AT87" s="96">
        <v>65</v>
      </c>
      <c r="AU87" s="96">
        <v>45</v>
      </c>
      <c r="AV87" s="96">
        <v>30</v>
      </c>
      <c r="AW87" s="96">
        <v>22</v>
      </c>
      <c r="AX87" s="95"/>
      <c r="AY87" s="94">
        <v>256</v>
      </c>
      <c r="AZ87" s="94">
        <v>1011</v>
      </c>
      <c r="BA87" s="94">
        <v>1248</v>
      </c>
      <c r="BB87" s="94">
        <v>1203</v>
      </c>
      <c r="BC87" s="94">
        <v>1138</v>
      </c>
      <c r="BD87" s="94">
        <v>1011</v>
      </c>
      <c r="BE87" s="94">
        <v>918</v>
      </c>
      <c r="BF87" s="94">
        <v>834</v>
      </c>
      <c r="BG87" s="94">
        <v>710</v>
      </c>
      <c r="BH87" s="94">
        <v>596</v>
      </c>
      <c r="BI87" s="94">
        <v>515</v>
      </c>
      <c r="BJ87" s="94">
        <v>452</v>
      </c>
      <c r="BK87" s="94">
        <v>377</v>
      </c>
      <c r="BL87" s="94">
        <v>305</v>
      </c>
      <c r="BM87" s="94">
        <v>229</v>
      </c>
      <c r="BN87" s="94">
        <v>160</v>
      </c>
      <c r="BO87" s="94">
        <v>103</v>
      </c>
      <c r="BP87" s="94">
        <v>62</v>
      </c>
      <c r="BQ87" s="94">
        <v>55</v>
      </c>
      <c r="BR87" s="95"/>
      <c r="BS87" s="97">
        <v>243</v>
      </c>
      <c r="BT87" s="97">
        <v>959</v>
      </c>
      <c r="BU87" s="97">
        <v>1200</v>
      </c>
      <c r="BV87" s="97">
        <v>1165</v>
      </c>
      <c r="BW87" s="97">
        <v>1107</v>
      </c>
      <c r="BX87" s="97">
        <v>1013</v>
      </c>
      <c r="BY87" s="97">
        <v>937</v>
      </c>
      <c r="BZ87" s="97">
        <v>883</v>
      </c>
      <c r="CA87" s="97">
        <v>776</v>
      </c>
      <c r="CB87" s="97">
        <v>669</v>
      </c>
      <c r="CC87" s="97">
        <v>570</v>
      </c>
      <c r="CD87" s="97">
        <v>482</v>
      </c>
      <c r="CE87" s="97">
        <v>395</v>
      </c>
      <c r="CF87" s="97">
        <v>314</v>
      </c>
      <c r="CG87" s="97">
        <v>237</v>
      </c>
      <c r="CH87" s="97">
        <v>168</v>
      </c>
      <c r="CI87" s="97">
        <v>112</v>
      </c>
      <c r="CJ87" s="97">
        <v>70</v>
      </c>
      <c r="CK87" s="97">
        <v>63</v>
      </c>
      <c r="CM87">
        <f t="shared" si="42"/>
        <v>3175</v>
      </c>
      <c r="CN87">
        <f t="shared" si="43"/>
        <v>3226</v>
      </c>
      <c r="CO87">
        <f t="shared" si="44"/>
        <v>11183</v>
      </c>
      <c r="CP87">
        <f t="shared" si="45"/>
        <v>11363</v>
      </c>
      <c r="CQ87" s="3"/>
      <c r="CR87" s="3">
        <f t="shared" si="46"/>
        <v>0</v>
      </c>
      <c r="CS87" s="3">
        <f t="shared" si="47"/>
        <v>0</v>
      </c>
      <c r="CT87" s="3">
        <f t="shared" si="48"/>
        <v>0</v>
      </c>
      <c r="CU87" s="3">
        <f t="shared" si="49"/>
        <v>0</v>
      </c>
      <c r="CW87" s="93"/>
      <c r="CX87" s="93"/>
      <c r="CY87" s="93"/>
      <c r="CZ87" s="93"/>
      <c r="DA87" s="93"/>
      <c r="DB87" s="93"/>
      <c r="DC87" s="93"/>
      <c r="DD87" s="93"/>
      <c r="DE87" s="93"/>
      <c r="DF87" s="93"/>
      <c r="DG87" s="93"/>
      <c r="DH87" s="93"/>
      <c r="DI87" s="93"/>
      <c r="DJ87" s="93"/>
      <c r="DK87" s="93"/>
      <c r="DL87" s="93"/>
      <c r="DM87" s="93"/>
      <c r="DN87" s="93"/>
      <c r="DO87" s="93"/>
      <c r="DP87" s="93"/>
      <c r="DQ87" s="93"/>
      <c r="DR87" s="93"/>
      <c r="DS87" s="93"/>
      <c r="DT87" s="93"/>
      <c r="DU87" s="93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93"/>
      <c r="EK87" s="93"/>
      <c r="EL87" s="93"/>
      <c r="EM87" s="93"/>
      <c r="EN87" s="93"/>
      <c r="EO87" s="93"/>
      <c r="EP87" s="93"/>
      <c r="EQ87" s="93"/>
      <c r="ER87" s="93"/>
      <c r="ES87" s="93"/>
      <c r="ET87" s="93"/>
      <c r="EU87" s="93"/>
      <c r="EV87" s="93"/>
      <c r="EW87" s="93"/>
      <c r="EX87" s="93"/>
      <c r="EY87" s="93"/>
      <c r="EZ87" s="93"/>
      <c r="FA87" s="93"/>
      <c r="FB87" s="93"/>
      <c r="FC87" s="93"/>
      <c r="FD87" s="93"/>
      <c r="FE87" s="93"/>
      <c r="FF87" s="93"/>
      <c r="FG87" s="93"/>
      <c r="FH87" s="93"/>
      <c r="FI87" s="93"/>
      <c r="FJ87" s="93"/>
      <c r="FK87" s="93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</row>
    <row r="88" spans="1:179" x14ac:dyDescent="0.25">
      <c r="A88" s="101">
        <f t="shared" si="50"/>
        <v>80</v>
      </c>
      <c r="B88" s="68" t="s">
        <v>95</v>
      </c>
      <c r="C88" s="63">
        <f t="shared" si="36"/>
        <v>1477</v>
      </c>
      <c r="D88" s="64">
        <f t="shared" si="37"/>
        <v>1499</v>
      </c>
      <c r="E88" s="69">
        <f t="shared" si="38"/>
        <v>2976</v>
      </c>
      <c r="F88" s="66"/>
      <c r="G88" s="70">
        <f t="shared" si="39"/>
        <v>5200</v>
      </c>
      <c r="H88" s="64">
        <f t="shared" si="40"/>
        <v>5285</v>
      </c>
      <c r="I88" s="69">
        <f t="shared" si="41"/>
        <v>10485</v>
      </c>
      <c r="J88" s="99"/>
      <c r="K88" s="94">
        <v>28</v>
      </c>
      <c r="L88" s="94">
        <v>116</v>
      </c>
      <c r="M88" s="94">
        <v>147</v>
      </c>
      <c r="N88" s="94">
        <v>139</v>
      </c>
      <c r="O88" s="94">
        <v>117</v>
      </c>
      <c r="P88" s="94">
        <v>110</v>
      </c>
      <c r="Q88" s="94">
        <v>110</v>
      </c>
      <c r="R88" s="94">
        <v>119</v>
      </c>
      <c r="S88" s="94">
        <v>98</v>
      </c>
      <c r="T88" s="94">
        <v>89</v>
      </c>
      <c r="U88" s="94">
        <v>89</v>
      </c>
      <c r="V88" s="94">
        <v>81</v>
      </c>
      <c r="W88" s="94">
        <v>67</v>
      </c>
      <c r="X88" s="94">
        <v>55</v>
      </c>
      <c r="Y88" s="94">
        <v>42</v>
      </c>
      <c r="Z88" s="94">
        <v>29</v>
      </c>
      <c r="AA88" s="94">
        <v>20</v>
      </c>
      <c r="AB88" s="94">
        <v>12</v>
      </c>
      <c r="AC88" s="94">
        <v>9</v>
      </c>
      <c r="AD88" s="95"/>
      <c r="AE88" s="96">
        <v>25</v>
      </c>
      <c r="AF88" s="96">
        <v>104</v>
      </c>
      <c r="AG88" s="96">
        <v>129</v>
      </c>
      <c r="AH88" s="96">
        <v>123</v>
      </c>
      <c r="AI88" s="96">
        <v>107</v>
      </c>
      <c r="AJ88" s="96">
        <v>105</v>
      </c>
      <c r="AK88" s="96">
        <v>112</v>
      </c>
      <c r="AL88" s="96">
        <v>126</v>
      </c>
      <c r="AM88" s="96">
        <v>111</v>
      </c>
      <c r="AN88" s="96">
        <v>107</v>
      </c>
      <c r="AO88" s="96">
        <v>105</v>
      </c>
      <c r="AP88" s="96">
        <v>93</v>
      </c>
      <c r="AQ88" s="96">
        <v>74</v>
      </c>
      <c r="AR88" s="96">
        <v>60</v>
      </c>
      <c r="AS88" s="96">
        <v>44</v>
      </c>
      <c r="AT88" s="96">
        <v>30</v>
      </c>
      <c r="AU88" s="96">
        <v>21</v>
      </c>
      <c r="AV88" s="96">
        <v>13</v>
      </c>
      <c r="AW88" s="96">
        <v>10</v>
      </c>
      <c r="AX88" s="95"/>
      <c r="AY88" s="94">
        <v>119</v>
      </c>
      <c r="AZ88" s="94">
        <v>470</v>
      </c>
      <c r="BA88" s="94">
        <v>580</v>
      </c>
      <c r="BB88" s="94">
        <v>559</v>
      </c>
      <c r="BC88" s="94">
        <v>529</v>
      </c>
      <c r="BD88" s="94">
        <v>470</v>
      </c>
      <c r="BE88" s="94">
        <v>427</v>
      </c>
      <c r="BF88" s="94">
        <v>391</v>
      </c>
      <c r="BG88" s="94">
        <v>330</v>
      </c>
      <c r="BH88" s="94">
        <v>277</v>
      </c>
      <c r="BI88" s="94">
        <v>239</v>
      </c>
      <c r="BJ88" s="94">
        <v>210</v>
      </c>
      <c r="BK88" s="94">
        <v>175</v>
      </c>
      <c r="BL88" s="94">
        <v>142</v>
      </c>
      <c r="BM88" s="94">
        <v>106</v>
      </c>
      <c r="BN88" s="94">
        <v>74</v>
      </c>
      <c r="BO88" s="94">
        <v>48</v>
      </c>
      <c r="BP88" s="94">
        <v>29</v>
      </c>
      <c r="BQ88" s="94">
        <v>25</v>
      </c>
      <c r="BR88" s="95"/>
      <c r="BS88" s="97">
        <v>113</v>
      </c>
      <c r="BT88" s="97">
        <v>446</v>
      </c>
      <c r="BU88" s="97">
        <v>558</v>
      </c>
      <c r="BV88" s="97">
        <v>541</v>
      </c>
      <c r="BW88" s="97">
        <v>515</v>
      </c>
      <c r="BX88" s="97">
        <v>471</v>
      </c>
      <c r="BY88" s="97">
        <v>436</v>
      </c>
      <c r="BZ88" s="97">
        <v>413</v>
      </c>
      <c r="CA88" s="97">
        <v>361</v>
      </c>
      <c r="CB88" s="97">
        <v>311</v>
      </c>
      <c r="CC88" s="97">
        <v>265</v>
      </c>
      <c r="CD88" s="97">
        <v>224</v>
      </c>
      <c r="CE88" s="97">
        <v>184</v>
      </c>
      <c r="CF88" s="97">
        <v>146</v>
      </c>
      <c r="CG88" s="97">
        <v>110</v>
      </c>
      <c r="CH88" s="97">
        <v>78</v>
      </c>
      <c r="CI88" s="97">
        <v>52</v>
      </c>
      <c r="CJ88" s="97">
        <v>32</v>
      </c>
      <c r="CK88" s="97">
        <v>29</v>
      </c>
      <c r="CM88">
        <f t="shared" si="42"/>
        <v>1477</v>
      </c>
      <c r="CN88">
        <f t="shared" si="43"/>
        <v>1499</v>
      </c>
      <c r="CO88">
        <f t="shared" si="44"/>
        <v>5200</v>
      </c>
      <c r="CP88">
        <f t="shared" si="45"/>
        <v>5285</v>
      </c>
      <c r="CQ88" s="3"/>
      <c r="CR88" s="3">
        <f t="shared" si="46"/>
        <v>0</v>
      </c>
      <c r="CS88" s="3">
        <f t="shared" si="47"/>
        <v>0</v>
      </c>
      <c r="CT88" s="3">
        <f t="shared" si="48"/>
        <v>0</v>
      </c>
      <c r="CU88" s="3">
        <f t="shared" si="49"/>
        <v>0</v>
      </c>
      <c r="CW88" s="93"/>
      <c r="CX88" s="93"/>
      <c r="CY88" s="93"/>
      <c r="CZ88" s="93"/>
      <c r="DA88" s="93"/>
      <c r="DB88" s="93"/>
      <c r="DC88" s="93"/>
      <c r="DD88" s="93"/>
      <c r="DE88" s="93"/>
      <c r="DF88" s="93"/>
      <c r="DG88" s="93"/>
      <c r="DH88" s="93"/>
      <c r="DI88" s="93"/>
      <c r="DJ88" s="93"/>
      <c r="DK88" s="93"/>
      <c r="DL88" s="93"/>
      <c r="DM88" s="93"/>
      <c r="DN88" s="93"/>
      <c r="DO88" s="93"/>
      <c r="DP88" s="93"/>
      <c r="DQ88" s="93"/>
      <c r="DR88" s="93"/>
      <c r="DS88" s="93"/>
      <c r="DT88" s="93"/>
      <c r="DU88" s="93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93"/>
      <c r="EK88" s="93"/>
      <c r="EL88" s="93"/>
      <c r="EM88" s="93"/>
      <c r="EN88" s="93"/>
      <c r="EO88" s="93"/>
      <c r="EP88" s="93"/>
      <c r="EQ88" s="93"/>
      <c r="ER88" s="93"/>
      <c r="ES88" s="93"/>
      <c r="ET88" s="93"/>
      <c r="EU88" s="93"/>
      <c r="EV88" s="93"/>
      <c r="EW88" s="93"/>
      <c r="EX88" s="93"/>
      <c r="EY88" s="93"/>
      <c r="EZ88" s="93"/>
      <c r="FA88" s="93"/>
      <c r="FB88" s="93"/>
      <c r="FC88" s="93"/>
      <c r="FD88" s="93"/>
      <c r="FE88" s="93"/>
      <c r="FF88" s="93"/>
      <c r="FG88" s="93"/>
      <c r="FH88" s="93"/>
      <c r="FI88" s="93"/>
      <c r="FJ88" s="93"/>
      <c r="FK88" s="93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</row>
    <row r="89" spans="1:179" x14ac:dyDescent="0.25">
      <c r="A89" s="101">
        <f t="shared" si="50"/>
        <v>81</v>
      </c>
      <c r="B89" s="68" t="s">
        <v>96</v>
      </c>
      <c r="C89" s="63">
        <f t="shared" si="36"/>
        <v>3839</v>
      </c>
      <c r="D89" s="64">
        <f t="shared" si="37"/>
        <v>3901</v>
      </c>
      <c r="E89" s="69">
        <f t="shared" si="38"/>
        <v>7740</v>
      </c>
      <c r="F89" s="66"/>
      <c r="G89" s="70">
        <f t="shared" si="39"/>
        <v>13527</v>
      </c>
      <c r="H89" s="64">
        <f t="shared" si="40"/>
        <v>13744</v>
      </c>
      <c r="I89" s="69">
        <f t="shared" si="41"/>
        <v>27271</v>
      </c>
      <c r="J89" s="99"/>
      <c r="K89" s="94">
        <v>73</v>
      </c>
      <c r="L89" s="94">
        <v>301</v>
      </c>
      <c r="M89" s="94">
        <v>382</v>
      </c>
      <c r="N89" s="94">
        <v>362</v>
      </c>
      <c r="O89" s="94">
        <v>305</v>
      </c>
      <c r="P89" s="94">
        <v>288</v>
      </c>
      <c r="Q89" s="94">
        <v>286</v>
      </c>
      <c r="R89" s="94">
        <v>299</v>
      </c>
      <c r="S89" s="94">
        <v>256</v>
      </c>
      <c r="T89" s="94">
        <v>233</v>
      </c>
      <c r="U89" s="94">
        <v>231</v>
      </c>
      <c r="V89" s="94">
        <v>213</v>
      </c>
      <c r="W89" s="94">
        <v>175</v>
      </c>
      <c r="X89" s="94">
        <v>143</v>
      </c>
      <c r="Y89" s="94">
        <v>109</v>
      </c>
      <c r="Z89" s="94">
        <v>75</v>
      </c>
      <c r="AA89" s="94">
        <v>52</v>
      </c>
      <c r="AB89" s="94">
        <v>32</v>
      </c>
      <c r="AC89" s="94">
        <v>24</v>
      </c>
      <c r="AD89" s="95"/>
      <c r="AE89" s="96">
        <v>65</v>
      </c>
      <c r="AF89" s="96">
        <v>272</v>
      </c>
      <c r="AG89" s="96">
        <v>336</v>
      </c>
      <c r="AH89" s="96">
        <v>322</v>
      </c>
      <c r="AI89" s="96">
        <v>280</v>
      </c>
      <c r="AJ89" s="96">
        <v>274</v>
      </c>
      <c r="AK89" s="96">
        <v>293</v>
      </c>
      <c r="AL89" s="96">
        <v>311</v>
      </c>
      <c r="AM89" s="96">
        <v>289</v>
      </c>
      <c r="AN89" s="96">
        <v>279</v>
      </c>
      <c r="AO89" s="96">
        <v>274</v>
      </c>
      <c r="AP89" s="96">
        <v>242</v>
      </c>
      <c r="AQ89" s="96">
        <v>194</v>
      </c>
      <c r="AR89" s="96">
        <v>157</v>
      </c>
      <c r="AS89" s="96">
        <v>116</v>
      </c>
      <c r="AT89" s="96">
        <v>79</v>
      </c>
      <c r="AU89" s="96">
        <v>55</v>
      </c>
      <c r="AV89" s="96">
        <v>36</v>
      </c>
      <c r="AW89" s="96">
        <v>27</v>
      </c>
      <c r="AX89" s="95"/>
      <c r="AY89" s="94">
        <v>309</v>
      </c>
      <c r="AZ89" s="94">
        <v>1223</v>
      </c>
      <c r="BA89" s="94">
        <v>1509</v>
      </c>
      <c r="BB89" s="94">
        <v>1455</v>
      </c>
      <c r="BC89" s="94">
        <v>1377</v>
      </c>
      <c r="BD89" s="94">
        <v>1223</v>
      </c>
      <c r="BE89" s="94">
        <v>1110</v>
      </c>
      <c r="BF89" s="94">
        <v>1008</v>
      </c>
      <c r="BG89" s="94">
        <v>859</v>
      </c>
      <c r="BH89" s="94">
        <v>721</v>
      </c>
      <c r="BI89" s="94">
        <v>623</v>
      </c>
      <c r="BJ89" s="94">
        <v>547</v>
      </c>
      <c r="BK89" s="94">
        <v>456</v>
      </c>
      <c r="BL89" s="94">
        <v>369</v>
      </c>
      <c r="BM89" s="94">
        <v>277</v>
      </c>
      <c r="BN89" s="94">
        <v>193</v>
      </c>
      <c r="BO89" s="94">
        <v>125</v>
      </c>
      <c r="BP89" s="94">
        <v>76</v>
      </c>
      <c r="BQ89" s="94">
        <v>67</v>
      </c>
      <c r="BR89" s="95"/>
      <c r="BS89" s="97">
        <v>294</v>
      </c>
      <c r="BT89" s="97">
        <v>1161</v>
      </c>
      <c r="BU89" s="97">
        <v>1452</v>
      </c>
      <c r="BV89" s="97">
        <v>1409</v>
      </c>
      <c r="BW89" s="97">
        <v>1339</v>
      </c>
      <c r="BX89" s="97">
        <v>1225</v>
      </c>
      <c r="BY89" s="97">
        <v>1134</v>
      </c>
      <c r="BZ89" s="97">
        <v>1065</v>
      </c>
      <c r="CA89" s="97">
        <v>939</v>
      </c>
      <c r="CB89" s="97">
        <v>809</v>
      </c>
      <c r="CC89" s="97">
        <v>689</v>
      </c>
      <c r="CD89" s="97">
        <v>584</v>
      </c>
      <c r="CE89" s="97">
        <v>478</v>
      </c>
      <c r="CF89" s="97">
        <v>380</v>
      </c>
      <c r="CG89" s="97">
        <v>287</v>
      </c>
      <c r="CH89" s="97">
        <v>203</v>
      </c>
      <c r="CI89" s="97">
        <v>135</v>
      </c>
      <c r="CJ89" s="97">
        <v>85</v>
      </c>
      <c r="CK89" s="97">
        <v>76</v>
      </c>
      <c r="CM89">
        <f t="shared" si="42"/>
        <v>3839</v>
      </c>
      <c r="CN89">
        <f t="shared" si="43"/>
        <v>3901</v>
      </c>
      <c r="CO89">
        <f t="shared" si="44"/>
        <v>13527</v>
      </c>
      <c r="CP89">
        <f t="shared" si="45"/>
        <v>13744</v>
      </c>
      <c r="CQ89" s="3"/>
      <c r="CR89" s="3">
        <f t="shared" si="46"/>
        <v>0</v>
      </c>
      <c r="CS89" s="3">
        <f t="shared" si="47"/>
        <v>0</v>
      </c>
      <c r="CT89" s="3">
        <f t="shared" si="48"/>
        <v>0</v>
      </c>
      <c r="CU89" s="3">
        <f t="shared" si="49"/>
        <v>0</v>
      </c>
      <c r="CW89" s="93"/>
      <c r="CX89" s="93"/>
      <c r="CY89" s="93"/>
      <c r="CZ89" s="93"/>
      <c r="DA89" s="93"/>
      <c r="DB89" s="93"/>
      <c r="DC89" s="93"/>
      <c r="DD89" s="93"/>
      <c r="DE89" s="93"/>
      <c r="DF89" s="93"/>
      <c r="DG89" s="93"/>
      <c r="DH89" s="93"/>
      <c r="DI89" s="93"/>
      <c r="DJ89" s="93"/>
      <c r="DK89" s="93"/>
      <c r="DL89" s="93"/>
      <c r="DM89" s="93"/>
      <c r="DN89" s="93"/>
      <c r="DO89" s="93"/>
      <c r="DP89" s="93"/>
      <c r="DQ89" s="93"/>
      <c r="DR89" s="93"/>
      <c r="DS89" s="93"/>
      <c r="DT89" s="93"/>
      <c r="DU89" s="93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93"/>
      <c r="EK89" s="93"/>
      <c r="EL89" s="93"/>
      <c r="EM89" s="93"/>
      <c r="EN89" s="93"/>
      <c r="EO89" s="93"/>
      <c r="EP89" s="93"/>
      <c r="EQ89" s="93"/>
      <c r="ER89" s="93"/>
      <c r="ES89" s="93"/>
      <c r="ET89" s="93"/>
      <c r="EU89" s="93"/>
      <c r="EV89" s="93"/>
      <c r="EW89" s="93"/>
      <c r="EX89" s="93"/>
      <c r="EY89" s="93"/>
      <c r="EZ89" s="93"/>
      <c r="FA89" s="93"/>
      <c r="FB89" s="93"/>
      <c r="FC89" s="93"/>
      <c r="FD89" s="93"/>
      <c r="FE89" s="93"/>
      <c r="FF89" s="93"/>
      <c r="FG89" s="93"/>
      <c r="FH89" s="93"/>
      <c r="FI89" s="93"/>
      <c r="FJ89" s="93"/>
      <c r="FK89" s="93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</row>
    <row r="90" spans="1:179" x14ac:dyDescent="0.25">
      <c r="A90" s="101">
        <f t="shared" si="50"/>
        <v>82</v>
      </c>
      <c r="B90" s="68" t="s">
        <v>97</v>
      </c>
      <c r="C90" s="63">
        <f t="shared" si="36"/>
        <v>6160</v>
      </c>
      <c r="D90" s="64">
        <f t="shared" si="37"/>
        <v>6259</v>
      </c>
      <c r="E90" s="69">
        <f t="shared" si="38"/>
        <v>12419</v>
      </c>
      <c r="F90" s="66"/>
      <c r="G90" s="70">
        <f t="shared" si="39"/>
        <v>21702</v>
      </c>
      <c r="H90" s="64">
        <f t="shared" si="40"/>
        <v>22052</v>
      </c>
      <c r="I90" s="69">
        <f t="shared" si="41"/>
        <v>43754</v>
      </c>
      <c r="J90" s="99"/>
      <c r="K90" s="94">
        <v>117</v>
      </c>
      <c r="L90" s="94">
        <v>484</v>
      </c>
      <c r="M90" s="94">
        <v>614</v>
      </c>
      <c r="N90" s="94">
        <v>580</v>
      </c>
      <c r="O90" s="94">
        <v>490</v>
      </c>
      <c r="P90" s="94">
        <v>462</v>
      </c>
      <c r="Q90" s="94">
        <v>459</v>
      </c>
      <c r="R90" s="94">
        <v>475</v>
      </c>
      <c r="S90" s="94">
        <v>411</v>
      </c>
      <c r="T90" s="94">
        <v>375</v>
      </c>
      <c r="U90" s="94">
        <v>372</v>
      </c>
      <c r="V90" s="94">
        <v>341</v>
      </c>
      <c r="W90" s="94">
        <v>281</v>
      </c>
      <c r="X90" s="94">
        <v>229</v>
      </c>
      <c r="Y90" s="94">
        <v>175</v>
      </c>
      <c r="Z90" s="94">
        <v>121</v>
      </c>
      <c r="AA90" s="94">
        <v>84</v>
      </c>
      <c r="AB90" s="94">
        <v>51</v>
      </c>
      <c r="AC90" s="94">
        <v>39</v>
      </c>
      <c r="AD90" s="95"/>
      <c r="AE90" s="96">
        <v>105</v>
      </c>
      <c r="AF90" s="96">
        <v>436</v>
      </c>
      <c r="AG90" s="96">
        <v>539</v>
      </c>
      <c r="AH90" s="96">
        <v>517</v>
      </c>
      <c r="AI90" s="96">
        <v>450</v>
      </c>
      <c r="AJ90" s="96">
        <v>439</v>
      </c>
      <c r="AK90" s="96">
        <v>470</v>
      </c>
      <c r="AL90" s="96">
        <v>494</v>
      </c>
      <c r="AM90" s="96">
        <v>464</v>
      </c>
      <c r="AN90" s="96">
        <v>448</v>
      </c>
      <c r="AO90" s="96">
        <v>439</v>
      </c>
      <c r="AP90" s="96">
        <v>389</v>
      </c>
      <c r="AQ90" s="96">
        <v>311</v>
      </c>
      <c r="AR90" s="96">
        <v>253</v>
      </c>
      <c r="AS90" s="96">
        <v>186</v>
      </c>
      <c r="AT90" s="96">
        <v>128</v>
      </c>
      <c r="AU90" s="96">
        <v>89</v>
      </c>
      <c r="AV90" s="96">
        <v>58</v>
      </c>
      <c r="AW90" s="96">
        <v>44</v>
      </c>
      <c r="AX90" s="95"/>
      <c r="AY90" s="94">
        <v>497</v>
      </c>
      <c r="AZ90" s="94">
        <v>1962</v>
      </c>
      <c r="BA90" s="94">
        <v>2421</v>
      </c>
      <c r="BB90" s="94">
        <v>2334</v>
      </c>
      <c r="BC90" s="94">
        <v>2209</v>
      </c>
      <c r="BD90" s="94">
        <v>1962</v>
      </c>
      <c r="BE90" s="94">
        <v>1782</v>
      </c>
      <c r="BF90" s="94">
        <v>1613</v>
      </c>
      <c r="BG90" s="94">
        <v>1378</v>
      </c>
      <c r="BH90" s="94">
        <v>1157</v>
      </c>
      <c r="BI90" s="94">
        <v>1000</v>
      </c>
      <c r="BJ90" s="94">
        <v>878</v>
      </c>
      <c r="BK90" s="94">
        <v>732</v>
      </c>
      <c r="BL90" s="94">
        <v>593</v>
      </c>
      <c r="BM90" s="94">
        <v>444</v>
      </c>
      <c r="BN90" s="94">
        <v>311</v>
      </c>
      <c r="BO90" s="94">
        <v>200</v>
      </c>
      <c r="BP90" s="94">
        <v>122</v>
      </c>
      <c r="BQ90" s="94">
        <v>107</v>
      </c>
      <c r="BR90" s="95"/>
      <c r="BS90" s="97">
        <v>472</v>
      </c>
      <c r="BT90" s="97">
        <v>1862</v>
      </c>
      <c r="BU90" s="97">
        <v>2330</v>
      </c>
      <c r="BV90" s="97">
        <v>2261</v>
      </c>
      <c r="BW90" s="97">
        <v>2149</v>
      </c>
      <c r="BX90" s="97">
        <v>1966</v>
      </c>
      <c r="BY90" s="97">
        <v>1819</v>
      </c>
      <c r="BZ90" s="97">
        <v>1703</v>
      </c>
      <c r="CA90" s="97">
        <v>1507</v>
      </c>
      <c r="CB90" s="97">
        <v>1298</v>
      </c>
      <c r="CC90" s="97">
        <v>1106</v>
      </c>
      <c r="CD90" s="97">
        <v>937</v>
      </c>
      <c r="CE90" s="97">
        <v>768</v>
      </c>
      <c r="CF90" s="97">
        <v>610</v>
      </c>
      <c r="CG90" s="97">
        <v>461</v>
      </c>
      <c r="CH90" s="97">
        <v>326</v>
      </c>
      <c r="CI90" s="97">
        <v>217</v>
      </c>
      <c r="CJ90" s="97">
        <v>137</v>
      </c>
      <c r="CK90" s="97">
        <v>123</v>
      </c>
      <c r="CM90">
        <f t="shared" si="42"/>
        <v>6160</v>
      </c>
      <c r="CN90">
        <f t="shared" si="43"/>
        <v>6259</v>
      </c>
      <c r="CO90">
        <f t="shared" si="44"/>
        <v>21702</v>
      </c>
      <c r="CP90">
        <f t="shared" si="45"/>
        <v>22052</v>
      </c>
      <c r="CQ90" s="3"/>
      <c r="CR90" s="3">
        <f t="shared" si="46"/>
        <v>0</v>
      </c>
      <c r="CS90" s="3">
        <f t="shared" si="47"/>
        <v>0</v>
      </c>
      <c r="CT90" s="3">
        <f t="shared" si="48"/>
        <v>0</v>
      </c>
      <c r="CU90" s="3">
        <f t="shared" si="49"/>
        <v>0</v>
      </c>
      <c r="CW90" s="93"/>
      <c r="CX90" s="93"/>
      <c r="CY90" s="93"/>
      <c r="CZ90" s="93"/>
      <c r="DA90" s="93"/>
      <c r="DB90" s="93"/>
      <c r="DC90" s="93"/>
      <c r="DD90" s="93"/>
      <c r="DE90" s="93"/>
      <c r="DF90" s="93"/>
      <c r="DG90" s="93"/>
      <c r="DH90" s="93"/>
      <c r="DI90" s="93"/>
      <c r="DJ90" s="93"/>
      <c r="DK90" s="93"/>
      <c r="DL90" s="93"/>
      <c r="DM90" s="93"/>
      <c r="DN90" s="93"/>
      <c r="DO90" s="93"/>
      <c r="DP90" s="93"/>
      <c r="DQ90" s="93"/>
      <c r="DR90" s="93"/>
      <c r="DS90" s="93"/>
      <c r="DT90" s="93"/>
      <c r="DU90" s="93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93"/>
      <c r="EK90" s="93"/>
      <c r="EL90" s="93"/>
      <c r="EM90" s="93"/>
      <c r="EN90" s="93"/>
      <c r="EO90" s="93"/>
      <c r="EP90" s="93"/>
      <c r="EQ90" s="93"/>
      <c r="ER90" s="93"/>
      <c r="ES90" s="93"/>
      <c r="ET90" s="93"/>
      <c r="EU90" s="93"/>
      <c r="EV90" s="93"/>
      <c r="EW90" s="93"/>
      <c r="EX90" s="93"/>
      <c r="EY90" s="93"/>
      <c r="EZ90" s="93"/>
      <c r="FA90" s="93"/>
      <c r="FB90" s="93"/>
      <c r="FC90" s="93"/>
      <c r="FD90" s="93"/>
      <c r="FE90" s="93"/>
      <c r="FF90" s="93"/>
      <c r="FG90" s="93"/>
      <c r="FH90" s="93"/>
      <c r="FI90" s="93"/>
      <c r="FJ90" s="93"/>
      <c r="FK90" s="93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</row>
    <row r="91" spans="1:179" x14ac:dyDescent="0.25">
      <c r="A91" s="101">
        <f t="shared" si="50"/>
        <v>83</v>
      </c>
      <c r="B91" s="68" t="s">
        <v>98</v>
      </c>
      <c r="C91" s="63">
        <f t="shared" si="36"/>
        <v>3563</v>
      </c>
      <c r="D91" s="64">
        <f t="shared" si="37"/>
        <v>3620</v>
      </c>
      <c r="E91" s="69">
        <f t="shared" si="38"/>
        <v>7183</v>
      </c>
      <c r="F91" s="66"/>
      <c r="G91" s="70">
        <f t="shared" si="39"/>
        <v>12550</v>
      </c>
      <c r="H91" s="64">
        <f t="shared" si="40"/>
        <v>12754</v>
      </c>
      <c r="I91" s="69">
        <f t="shared" si="41"/>
        <v>25304</v>
      </c>
      <c r="J91" s="99"/>
      <c r="K91" s="94">
        <v>68</v>
      </c>
      <c r="L91" s="94">
        <v>280</v>
      </c>
      <c r="M91" s="94">
        <v>355</v>
      </c>
      <c r="N91" s="94">
        <v>336</v>
      </c>
      <c r="O91" s="94">
        <v>283</v>
      </c>
      <c r="P91" s="94">
        <v>267</v>
      </c>
      <c r="Q91" s="94">
        <v>266</v>
      </c>
      <c r="R91" s="94">
        <v>275</v>
      </c>
      <c r="S91" s="94">
        <v>238</v>
      </c>
      <c r="T91" s="94">
        <v>217</v>
      </c>
      <c r="U91" s="94">
        <v>215</v>
      </c>
      <c r="V91" s="94">
        <v>197</v>
      </c>
      <c r="W91" s="94">
        <v>162</v>
      </c>
      <c r="X91" s="94">
        <v>133</v>
      </c>
      <c r="Y91" s="94">
        <v>101</v>
      </c>
      <c r="Z91" s="94">
        <v>70</v>
      </c>
      <c r="AA91" s="94">
        <v>49</v>
      </c>
      <c r="AB91" s="94">
        <v>29</v>
      </c>
      <c r="AC91" s="94">
        <v>22</v>
      </c>
      <c r="AD91" s="95"/>
      <c r="AE91" s="96">
        <v>61</v>
      </c>
      <c r="AF91" s="96">
        <v>252</v>
      </c>
      <c r="AG91" s="96">
        <v>312</v>
      </c>
      <c r="AH91" s="96">
        <v>299</v>
      </c>
      <c r="AI91" s="96">
        <v>260</v>
      </c>
      <c r="AJ91" s="96">
        <v>254</v>
      </c>
      <c r="AK91" s="96">
        <v>272</v>
      </c>
      <c r="AL91" s="96">
        <v>288</v>
      </c>
      <c r="AM91" s="96">
        <v>268</v>
      </c>
      <c r="AN91" s="96">
        <v>259</v>
      </c>
      <c r="AO91" s="96">
        <v>254</v>
      </c>
      <c r="AP91" s="96">
        <v>225</v>
      </c>
      <c r="AQ91" s="96">
        <v>180</v>
      </c>
      <c r="AR91" s="96">
        <v>146</v>
      </c>
      <c r="AS91" s="96">
        <v>107</v>
      </c>
      <c r="AT91" s="96">
        <v>74</v>
      </c>
      <c r="AU91" s="96">
        <v>51</v>
      </c>
      <c r="AV91" s="96">
        <v>33</v>
      </c>
      <c r="AW91" s="96">
        <v>25</v>
      </c>
      <c r="AX91" s="95"/>
      <c r="AY91" s="94">
        <v>287</v>
      </c>
      <c r="AZ91" s="94">
        <v>1134</v>
      </c>
      <c r="BA91" s="94">
        <v>1400</v>
      </c>
      <c r="BB91" s="94">
        <v>1350</v>
      </c>
      <c r="BC91" s="94">
        <v>1277</v>
      </c>
      <c r="BD91" s="94">
        <v>1134</v>
      </c>
      <c r="BE91" s="94">
        <v>1030</v>
      </c>
      <c r="BF91" s="94">
        <v>938</v>
      </c>
      <c r="BG91" s="94">
        <v>796</v>
      </c>
      <c r="BH91" s="94">
        <v>669</v>
      </c>
      <c r="BI91" s="94">
        <v>578</v>
      </c>
      <c r="BJ91" s="94">
        <v>507</v>
      </c>
      <c r="BK91" s="94">
        <v>423</v>
      </c>
      <c r="BL91" s="94">
        <v>343</v>
      </c>
      <c r="BM91" s="94">
        <v>257</v>
      </c>
      <c r="BN91" s="94">
        <v>179</v>
      </c>
      <c r="BO91" s="94">
        <v>116</v>
      </c>
      <c r="BP91" s="94">
        <v>70</v>
      </c>
      <c r="BQ91" s="94">
        <v>62</v>
      </c>
      <c r="BR91" s="95"/>
      <c r="BS91" s="97">
        <v>273</v>
      </c>
      <c r="BT91" s="97">
        <v>1077</v>
      </c>
      <c r="BU91" s="97">
        <v>1347</v>
      </c>
      <c r="BV91" s="97">
        <v>1307</v>
      </c>
      <c r="BW91" s="97">
        <v>1243</v>
      </c>
      <c r="BX91" s="97">
        <v>1137</v>
      </c>
      <c r="BY91" s="97">
        <v>1052</v>
      </c>
      <c r="BZ91" s="97">
        <v>990</v>
      </c>
      <c r="CA91" s="97">
        <v>871</v>
      </c>
      <c r="CB91" s="97">
        <v>750</v>
      </c>
      <c r="CC91" s="97">
        <v>639</v>
      </c>
      <c r="CD91" s="97">
        <v>542</v>
      </c>
      <c r="CE91" s="97">
        <v>444</v>
      </c>
      <c r="CF91" s="97">
        <v>353</v>
      </c>
      <c r="CG91" s="97">
        <v>266</v>
      </c>
      <c r="CH91" s="97">
        <v>188</v>
      </c>
      <c r="CI91" s="97">
        <v>125</v>
      </c>
      <c r="CJ91" s="97">
        <v>79</v>
      </c>
      <c r="CK91" s="97">
        <v>71</v>
      </c>
      <c r="CM91">
        <f t="shared" si="42"/>
        <v>3563</v>
      </c>
      <c r="CN91">
        <f t="shared" si="43"/>
        <v>3620</v>
      </c>
      <c r="CO91">
        <f t="shared" si="44"/>
        <v>12550</v>
      </c>
      <c r="CP91">
        <f t="shared" si="45"/>
        <v>12754</v>
      </c>
      <c r="CQ91" s="3"/>
      <c r="CR91" s="3">
        <f t="shared" si="46"/>
        <v>0</v>
      </c>
      <c r="CS91" s="3">
        <f t="shared" si="47"/>
        <v>0</v>
      </c>
      <c r="CT91" s="3">
        <f t="shared" si="48"/>
        <v>0</v>
      </c>
      <c r="CU91" s="3">
        <f t="shared" si="49"/>
        <v>0</v>
      </c>
      <c r="CW91" s="93"/>
      <c r="CX91" s="93"/>
      <c r="CY91" s="93"/>
      <c r="CZ91" s="93"/>
      <c r="DA91" s="93"/>
      <c r="DB91" s="93"/>
      <c r="DC91" s="93"/>
      <c r="DD91" s="93"/>
      <c r="DE91" s="93"/>
      <c r="DF91" s="93"/>
      <c r="DG91" s="93"/>
      <c r="DH91" s="93"/>
      <c r="DI91" s="93"/>
      <c r="DJ91" s="93"/>
      <c r="DK91" s="93"/>
      <c r="DL91" s="93"/>
      <c r="DM91" s="93"/>
      <c r="DN91" s="93"/>
      <c r="DO91" s="93"/>
      <c r="DP91" s="93"/>
      <c r="DQ91" s="93"/>
      <c r="DR91" s="93"/>
      <c r="DS91" s="93"/>
      <c r="DT91" s="93"/>
      <c r="DU91" s="93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93"/>
      <c r="EK91" s="93"/>
      <c r="EL91" s="93"/>
      <c r="EM91" s="93"/>
      <c r="EN91" s="93"/>
      <c r="EO91" s="93"/>
      <c r="EP91" s="93"/>
      <c r="EQ91" s="93"/>
      <c r="ER91" s="93"/>
      <c r="ES91" s="93"/>
      <c r="ET91" s="93"/>
      <c r="EU91" s="93"/>
      <c r="EV91" s="93"/>
      <c r="EW91" s="93"/>
      <c r="EX91" s="93"/>
      <c r="EY91" s="93"/>
      <c r="EZ91" s="93"/>
      <c r="FA91" s="93"/>
      <c r="FB91" s="93"/>
      <c r="FC91" s="93"/>
      <c r="FD91" s="93"/>
      <c r="FE91" s="93"/>
      <c r="FF91" s="93"/>
      <c r="FG91" s="93"/>
      <c r="FH91" s="93"/>
      <c r="FI91" s="93"/>
      <c r="FJ91" s="93"/>
      <c r="FK91" s="93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</row>
    <row r="92" spans="1:179" x14ac:dyDescent="0.25">
      <c r="A92" s="101">
        <f t="shared" si="50"/>
        <v>84</v>
      </c>
      <c r="B92" s="68" t="s">
        <v>99</v>
      </c>
      <c r="C92" s="63">
        <f t="shared" si="36"/>
        <v>1308</v>
      </c>
      <c r="D92" s="64">
        <f t="shared" si="37"/>
        <v>1329</v>
      </c>
      <c r="E92" s="69">
        <f t="shared" si="38"/>
        <v>2637</v>
      </c>
      <c r="F92" s="66"/>
      <c r="G92" s="70">
        <f t="shared" si="39"/>
        <v>4607</v>
      </c>
      <c r="H92" s="64">
        <f t="shared" si="40"/>
        <v>4681</v>
      </c>
      <c r="I92" s="69">
        <f t="shared" si="41"/>
        <v>9288</v>
      </c>
      <c r="J92" s="99"/>
      <c r="K92" s="94">
        <v>25</v>
      </c>
      <c r="L92" s="94">
        <v>102</v>
      </c>
      <c r="M92" s="94">
        <v>130</v>
      </c>
      <c r="N92" s="94">
        <v>123</v>
      </c>
      <c r="O92" s="94">
        <v>104</v>
      </c>
      <c r="P92" s="94">
        <v>98</v>
      </c>
      <c r="Q92" s="94">
        <v>97</v>
      </c>
      <c r="R92" s="94">
        <v>108</v>
      </c>
      <c r="S92" s="94">
        <v>87</v>
      </c>
      <c r="T92" s="94">
        <v>79</v>
      </c>
      <c r="U92" s="94">
        <v>79</v>
      </c>
      <c r="V92" s="94">
        <v>72</v>
      </c>
      <c r="W92" s="94">
        <v>59</v>
      </c>
      <c r="X92" s="94">
        <v>48</v>
      </c>
      <c r="Y92" s="94">
        <v>37</v>
      </c>
      <c r="Z92" s="94">
        <v>25</v>
      </c>
      <c r="AA92" s="94">
        <v>17</v>
      </c>
      <c r="AB92" s="94">
        <v>10</v>
      </c>
      <c r="AC92" s="94">
        <v>8</v>
      </c>
      <c r="AD92" s="95"/>
      <c r="AE92" s="96">
        <v>22</v>
      </c>
      <c r="AF92" s="96">
        <v>92</v>
      </c>
      <c r="AG92" s="96">
        <v>114</v>
      </c>
      <c r="AH92" s="96">
        <v>109</v>
      </c>
      <c r="AI92" s="96">
        <v>95</v>
      </c>
      <c r="AJ92" s="96">
        <v>93</v>
      </c>
      <c r="AK92" s="96">
        <v>99</v>
      </c>
      <c r="AL92" s="96">
        <v>113</v>
      </c>
      <c r="AM92" s="96">
        <v>98</v>
      </c>
      <c r="AN92" s="96">
        <v>95</v>
      </c>
      <c r="AO92" s="96">
        <v>93</v>
      </c>
      <c r="AP92" s="96">
        <v>82</v>
      </c>
      <c r="AQ92" s="96">
        <v>66</v>
      </c>
      <c r="AR92" s="96">
        <v>53</v>
      </c>
      <c r="AS92" s="96">
        <v>39</v>
      </c>
      <c r="AT92" s="96">
        <v>27</v>
      </c>
      <c r="AU92" s="96">
        <v>18</v>
      </c>
      <c r="AV92" s="96">
        <v>12</v>
      </c>
      <c r="AW92" s="96">
        <v>9</v>
      </c>
      <c r="AX92" s="95"/>
      <c r="AY92" s="94">
        <v>105</v>
      </c>
      <c r="AZ92" s="94">
        <v>416</v>
      </c>
      <c r="BA92" s="94">
        <v>514</v>
      </c>
      <c r="BB92" s="94">
        <v>495</v>
      </c>
      <c r="BC92" s="94">
        <v>469</v>
      </c>
      <c r="BD92" s="94">
        <v>416</v>
      </c>
      <c r="BE92" s="94">
        <v>378</v>
      </c>
      <c r="BF92" s="94">
        <v>350</v>
      </c>
      <c r="BG92" s="94">
        <v>292</v>
      </c>
      <c r="BH92" s="94">
        <v>245</v>
      </c>
      <c r="BI92" s="94">
        <v>212</v>
      </c>
      <c r="BJ92" s="94">
        <v>186</v>
      </c>
      <c r="BK92" s="94">
        <v>155</v>
      </c>
      <c r="BL92" s="94">
        <v>125</v>
      </c>
      <c r="BM92" s="94">
        <v>94</v>
      </c>
      <c r="BN92" s="94">
        <v>66</v>
      </c>
      <c r="BO92" s="94">
        <v>42</v>
      </c>
      <c r="BP92" s="94">
        <v>25</v>
      </c>
      <c r="BQ92" s="94">
        <v>22</v>
      </c>
      <c r="BR92" s="95"/>
      <c r="BS92" s="97">
        <v>100</v>
      </c>
      <c r="BT92" s="97">
        <v>395</v>
      </c>
      <c r="BU92" s="97">
        <v>494</v>
      </c>
      <c r="BV92" s="97">
        <v>480</v>
      </c>
      <c r="BW92" s="97">
        <v>456</v>
      </c>
      <c r="BX92" s="97">
        <v>417</v>
      </c>
      <c r="BY92" s="97">
        <v>386</v>
      </c>
      <c r="BZ92" s="97">
        <v>367</v>
      </c>
      <c r="CA92" s="97">
        <v>320</v>
      </c>
      <c r="CB92" s="97">
        <v>275</v>
      </c>
      <c r="CC92" s="97">
        <v>234</v>
      </c>
      <c r="CD92" s="97">
        <v>198</v>
      </c>
      <c r="CE92" s="97">
        <v>163</v>
      </c>
      <c r="CF92" s="97">
        <v>129</v>
      </c>
      <c r="CG92" s="97">
        <v>97</v>
      </c>
      <c r="CH92" s="97">
        <v>69</v>
      </c>
      <c r="CI92" s="97">
        <v>46</v>
      </c>
      <c r="CJ92" s="97">
        <v>29</v>
      </c>
      <c r="CK92" s="97">
        <v>26</v>
      </c>
      <c r="CM92">
        <f t="shared" si="42"/>
        <v>1308</v>
      </c>
      <c r="CN92">
        <f t="shared" si="43"/>
        <v>1329</v>
      </c>
      <c r="CO92">
        <f t="shared" si="44"/>
        <v>4607</v>
      </c>
      <c r="CP92">
        <f t="shared" si="45"/>
        <v>4681</v>
      </c>
      <c r="CQ92" s="3"/>
      <c r="CR92" s="3">
        <f t="shared" si="46"/>
        <v>0</v>
      </c>
      <c r="CS92" s="3">
        <f t="shared" si="47"/>
        <v>0</v>
      </c>
      <c r="CT92" s="3">
        <f t="shared" si="48"/>
        <v>0</v>
      </c>
      <c r="CU92" s="3">
        <f t="shared" si="49"/>
        <v>0</v>
      </c>
      <c r="CW92" s="93"/>
      <c r="CX92" s="93"/>
      <c r="CY92" s="93"/>
      <c r="CZ92" s="93"/>
      <c r="DA92" s="93"/>
      <c r="DB92" s="93"/>
      <c r="DC92" s="93"/>
      <c r="DD92" s="93"/>
      <c r="DE92" s="93"/>
      <c r="DF92" s="93"/>
      <c r="DG92" s="93"/>
      <c r="DH92" s="93"/>
      <c r="DI92" s="93"/>
      <c r="DJ92" s="93"/>
      <c r="DK92" s="93"/>
      <c r="DL92" s="93"/>
      <c r="DM92" s="93"/>
      <c r="DN92" s="93"/>
      <c r="DO92" s="93"/>
      <c r="DP92" s="93"/>
      <c r="DQ92" s="93"/>
      <c r="DR92" s="93"/>
      <c r="DS92" s="93"/>
      <c r="DT92" s="93"/>
      <c r="DU92" s="93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93"/>
      <c r="EK92" s="93"/>
      <c r="EL92" s="93"/>
      <c r="EM92" s="93"/>
      <c r="EN92" s="93"/>
      <c r="EO92" s="93"/>
      <c r="EP92" s="93"/>
      <c r="EQ92" s="93"/>
      <c r="ER92" s="93"/>
      <c r="ES92" s="93"/>
      <c r="ET92" s="93"/>
      <c r="EU92" s="93"/>
      <c r="EV92" s="93"/>
      <c r="EW92" s="93"/>
      <c r="EX92" s="93"/>
      <c r="EY92" s="93"/>
      <c r="EZ92" s="93"/>
      <c r="FA92" s="93"/>
      <c r="FB92" s="93"/>
      <c r="FC92" s="93"/>
      <c r="FD92" s="93"/>
      <c r="FE92" s="93"/>
      <c r="FF92" s="93"/>
      <c r="FG92" s="93"/>
      <c r="FH92" s="93"/>
      <c r="FI92" s="93"/>
      <c r="FJ92" s="93"/>
      <c r="FK92" s="93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</row>
    <row r="93" spans="1:179" x14ac:dyDescent="0.25">
      <c r="A93" s="101">
        <f t="shared" si="50"/>
        <v>85</v>
      </c>
      <c r="B93" s="68" t="s">
        <v>100</v>
      </c>
      <c r="C93" s="63">
        <f t="shared" si="36"/>
        <v>5395</v>
      </c>
      <c r="D93" s="64">
        <f t="shared" si="37"/>
        <v>5481</v>
      </c>
      <c r="E93" s="69">
        <f t="shared" si="38"/>
        <v>10876</v>
      </c>
      <c r="F93" s="66"/>
      <c r="G93" s="70">
        <f t="shared" si="39"/>
        <v>19004</v>
      </c>
      <c r="H93" s="64">
        <f t="shared" si="40"/>
        <v>19311</v>
      </c>
      <c r="I93" s="69">
        <f t="shared" si="41"/>
        <v>38315</v>
      </c>
      <c r="J93" s="99"/>
      <c r="K93" s="94">
        <v>103</v>
      </c>
      <c r="L93" s="94">
        <v>423</v>
      </c>
      <c r="M93" s="94">
        <v>537</v>
      </c>
      <c r="N93" s="94">
        <v>508</v>
      </c>
      <c r="O93" s="94">
        <v>429</v>
      </c>
      <c r="P93" s="94">
        <v>405</v>
      </c>
      <c r="Q93" s="94">
        <v>402</v>
      </c>
      <c r="R93" s="94">
        <v>418</v>
      </c>
      <c r="S93" s="94">
        <v>360</v>
      </c>
      <c r="T93" s="94">
        <v>328</v>
      </c>
      <c r="U93" s="94">
        <v>325</v>
      </c>
      <c r="V93" s="94">
        <v>299</v>
      </c>
      <c r="W93" s="94">
        <v>246</v>
      </c>
      <c r="X93" s="94">
        <v>201</v>
      </c>
      <c r="Y93" s="94">
        <v>153</v>
      </c>
      <c r="Z93" s="94">
        <v>105</v>
      </c>
      <c r="AA93" s="94">
        <v>74</v>
      </c>
      <c r="AB93" s="94">
        <v>45</v>
      </c>
      <c r="AC93" s="94">
        <v>34</v>
      </c>
      <c r="AD93" s="95"/>
      <c r="AE93" s="96">
        <v>92</v>
      </c>
      <c r="AF93" s="96">
        <v>382</v>
      </c>
      <c r="AG93" s="96">
        <v>472</v>
      </c>
      <c r="AH93" s="96">
        <v>453</v>
      </c>
      <c r="AI93" s="96">
        <v>394</v>
      </c>
      <c r="AJ93" s="96">
        <v>385</v>
      </c>
      <c r="AK93" s="96">
        <v>411</v>
      </c>
      <c r="AL93" s="96">
        <v>434</v>
      </c>
      <c r="AM93" s="96">
        <v>406</v>
      </c>
      <c r="AN93" s="96">
        <v>392</v>
      </c>
      <c r="AO93" s="96">
        <v>385</v>
      </c>
      <c r="AP93" s="96">
        <v>341</v>
      </c>
      <c r="AQ93" s="96">
        <v>272</v>
      </c>
      <c r="AR93" s="96">
        <v>221</v>
      </c>
      <c r="AS93" s="96">
        <v>163</v>
      </c>
      <c r="AT93" s="96">
        <v>112</v>
      </c>
      <c r="AU93" s="96">
        <v>77</v>
      </c>
      <c r="AV93" s="96">
        <v>51</v>
      </c>
      <c r="AW93" s="96">
        <v>38</v>
      </c>
      <c r="AX93" s="95"/>
      <c r="AY93" s="94">
        <v>435</v>
      </c>
      <c r="AZ93" s="94">
        <v>1718</v>
      </c>
      <c r="BA93" s="94">
        <v>2120</v>
      </c>
      <c r="BB93" s="94">
        <v>2044</v>
      </c>
      <c r="BC93" s="94">
        <v>1935</v>
      </c>
      <c r="BD93" s="94">
        <v>1718</v>
      </c>
      <c r="BE93" s="94">
        <v>1560</v>
      </c>
      <c r="BF93" s="94">
        <v>1416</v>
      </c>
      <c r="BG93" s="94">
        <v>1206</v>
      </c>
      <c r="BH93" s="94">
        <v>1013</v>
      </c>
      <c r="BI93" s="94">
        <v>875</v>
      </c>
      <c r="BJ93" s="94">
        <v>768</v>
      </c>
      <c r="BK93" s="94">
        <v>641</v>
      </c>
      <c r="BL93" s="94">
        <v>519</v>
      </c>
      <c r="BM93" s="94">
        <v>389</v>
      </c>
      <c r="BN93" s="94">
        <v>272</v>
      </c>
      <c r="BO93" s="94">
        <v>175</v>
      </c>
      <c r="BP93" s="94">
        <v>106</v>
      </c>
      <c r="BQ93" s="94">
        <v>94</v>
      </c>
      <c r="BR93" s="95"/>
      <c r="BS93" s="97">
        <v>414</v>
      </c>
      <c r="BT93" s="97">
        <v>1631</v>
      </c>
      <c r="BU93" s="97">
        <v>2040</v>
      </c>
      <c r="BV93" s="97">
        <v>1980</v>
      </c>
      <c r="BW93" s="97">
        <v>1882</v>
      </c>
      <c r="BX93" s="97">
        <v>1721</v>
      </c>
      <c r="BY93" s="97">
        <v>1593</v>
      </c>
      <c r="BZ93" s="97">
        <v>1493</v>
      </c>
      <c r="CA93" s="97">
        <v>1320</v>
      </c>
      <c r="CB93" s="97">
        <v>1136</v>
      </c>
      <c r="CC93" s="97">
        <v>968</v>
      </c>
      <c r="CD93" s="97">
        <v>820</v>
      </c>
      <c r="CE93" s="97">
        <v>672</v>
      </c>
      <c r="CF93" s="97">
        <v>534</v>
      </c>
      <c r="CG93" s="97">
        <v>404</v>
      </c>
      <c r="CH93" s="97">
        <v>286</v>
      </c>
      <c r="CI93" s="97">
        <v>190</v>
      </c>
      <c r="CJ93" s="97">
        <v>120</v>
      </c>
      <c r="CK93" s="97">
        <v>107</v>
      </c>
      <c r="CM93">
        <f t="shared" si="42"/>
        <v>5395</v>
      </c>
      <c r="CN93">
        <f t="shared" si="43"/>
        <v>5481</v>
      </c>
      <c r="CO93">
        <f t="shared" si="44"/>
        <v>19004</v>
      </c>
      <c r="CP93">
        <f t="shared" si="45"/>
        <v>19311</v>
      </c>
      <c r="CQ93" s="3"/>
      <c r="CR93" s="3">
        <f t="shared" si="46"/>
        <v>0</v>
      </c>
      <c r="CS93" s="3">
        <f t="shared" si="47"/>
        <v>0</v>
      </c>
      <c r="CT93" s="3">
        <f t="shared" si="48"/>
        <v>0</v>
      </c>
      <c r="CU93" s="3">
        <f t="shared" si="49"/>
        <v>0</v>
      </c>
      <c r="CW93" s="93"/>
      <c r="CX93" s="93"/>
      <c r="CY93" s="93"/>
      <c r="CZ93" s="93"/>
      <c r="DA93" s="93"/>
      <c r="DB93" s="93"/>
      <c r="DC93" s="93"/>
      <c r="DD93" s="93"/>
      <c r="DE93" s="93"/>
      <c r="DF93" s="93"/>
      <c r="DG93" s="93"/>
      <c r="DH93" s="93"/>
      <c r="DI93" s="93"/>
      <c r="DJ93" s="93"/>
      <c r="DK93" s="93"/>
      <c r="DL93" s="93"/>
      <c r="DM93" s="93"/>
      <c r="DN93" s="93"/>
      <c r="DO93" s="93"/>
      <c r="DP93" s="93"/>
      <c r="DQ93" s="93"/>
      <c r="DR93" s="93"/>
      <c r="DS93" s="93"/>
      <c r="DT93" s="93"/>
      <c r="DU93" s="93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93"/>
      <c r="EK93" s="93"/>
      <c r="EL93" s="93"/>
      <c r="EM93" s="93"/>
      <c r="EN93" s="93"/>
      <c r="EO93" s="93"/>
      <c r="EP93" s="93"/>
      <c r="EQ93" s="93"/>
      <c r="ER93" s="93"/>
      <c r="ES93" s="93"/>
      <c r="ET93" s="93"/>
      <c r="EU93" s="93"/>
      <c r="EV93" s="93"/>
      <c r="EW93" s="93"/>
      <c r="EX93" s="93"/>
      <c r="EY93" s="93"/>
      <c r="EZ93" s="93"/>
      <c r="FA93" s="93"/>
      <c r="FB93" s="93"/>
      <c r="FC93" s="93"/>
      <c r="FD93" s="93"/>
      <c r="FE93" s="93"/>
      <c r="FF93" s="93"/>
      <c r="FG93" s="93"/>
      <c r="FH93" s="93"/>
      <c r="FI93" s="93"/>
      <c r="FJ93" s="93"/>
      <c r="FK93" s="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</row>
    <row r="94" spans="1:179" x14ac:dyDescent="0.25">
      <c r="A94" s="101">
        <f t="shared" si="50"/>
        <v>86</v>
      </c>
      <c r="B94" s="68" t="s">
        <v>306</v>
      </c>
      <c r="C94" s="63">
        <f t="shared" si="36"/>
        <v>1049</v>
      </c>
      <c r="D94" s="64">
        <f t="shared" si="37"/>
        <v>1066</v>
      </c>
      <c r="E94" s="69">
        <f t="shared" si="38"/>
        <v>2115</v>
      </c>
      <c r="F94" s="66"/>
      <c r="G94" s="70">
        <f t="shared" si="39"/>
        <v>3696</v>
      </c>
      <c r="H94" s="64">
        <f t="shared" si="40"/>
        <v>3756</v>
      </c>
      <c r="I94" s="69">
        <f t="shared" si="41"/>
        <v>7452</v>
      </c>
      <c r="J94" s="99"/>
      <c r="K94" s="94">
        <v>20</v>
      </c>
      <c r="L94" s="94">
        <v>82</v>
      </c>
      <c r="M94" s="94">
        <v>104</v>
      </c>
      <c r="N94" s="94">
        <v>98</v>
      </c>
      <c r="O94" s="94">
        <v>83</v>
      </c>
      <c r="P94" s="94">
        <v>78</v>
      </c>
      <c r="Q94" s="94">
        <v>78</v>
      </c>
      <c r="R94" s="94">
        <v>89</v>
      </c>
      <c r="S94" s="94">
        <v>70</v>
      </c>
      <c r="T94" s="94">
        <v>63</v>
      </c>
      <c r="U94" s="94">
        <v>63</v>
      </c>
      <c r="V94" s="94">
        <v>58</v>
      </c>
      <c r="W94" s="94">
        <v>47</v>
      </c>
      <c r="X94" s="94">
        <v>39</v>
      </c>
      <c r="Y94" s="94">
        <v>29</v>
      </c>
      <c r="Z94" s="94">
        <v>20</v>
      </c>
      <c r="AA94" s="94">
        <v>14</v>
      </c>
      <c r="AB94" s="94">
        <v>8</v>
      </c>
      <c r="AC94" s="94">
        <v>6</v>
      </c>
      <c r="AD94" s="95"/>
      <c r="AE94" s="96">
        <v>18</v>
      </c>
      <c r="AF94" s="96">
        <v>74</v>
      </c>
      <c r="AG94" s="96">
        <v>91</v>
      </c>
      <c r="AH94" s="96">
        <v>88</v>
      </c>
      <c r="AI94" s="96">
        <v>76</v>
      </c>
      <c r="AJ94" s="96">
        <v>74</v>
      </c>
      <c r="AK94" s="96">
        <v>80</v>
      </c>
      <c r="AL94" s="96">
        <v>91</v>
      </c>
      <c r="AM94" s="96">
        <v>79</v>
      </c>
      <c r="AN94" s="96">
        <v>76</v>
      </c>
      <c r="AO94" s="96">
        <v>74</v>
      </c>
      <c r="AP94" s="96">
        <v>66</v>
      </c>
      <c r="AQ94" s="96">
        <v>53</v>
      </c>
      <c r="AR94" s="96">
        <v>43</v>
      </c>
      <c r="AS94" s="96">
        <v>31</v>
      </c>
      <c r="AT94" s="96">
        <v>21</v>
      </c>
      <c r="AU94" s="96">
        <v>15</v>
      </c>
      <c r="AV94" s="96">
        <v>9</v>
      </c>
      <c r="AW94" s="96">
        <v>7</v>
      </c>
      <c r="AX94" s="95"/>
      <c r="AY94" s="94">
        <v>84</v>
      </c>
      <c r="AZ94" s="94">
        <v>334</v>
      </c>
      <c r="BA94" s="94">
        <v>412</v>
      </c>
      <c r="BB94" s="94">
        <v>397</v>
      </c>
      <c r="BC94" s="94">
        <v>376</v>
      </c>
      <c r="BD94" s="94">
        <v>334</v>
      </c>
      <c r="BE94" s="94">
        <v>303</v>
      </c>
      <c r="BF94" s="94">
        <v>282</v>
      </c>
      <c r="BG94" s="94">
        <v>234</v>
      </c>
      <c r="BH94" s="94">
        <v>197</v>
      </c>
      <c r="BI94" s="94">
        <v>170</v>
      </c>
      <c r="BJ94" s="94">
        <v>149</v>
      </c>
      <c r="BK94" s="94">
        <v>124</v>
      </c>
      <c r="BL94" s="94">
        <v>101</v>
      </c>
      <c r="BM94" s="94">
        <v>75</v>
      </c>
      <c r="BN94" s="94">
        <v>52</v>
      </c>
      <c r="BO94" s="94">
        <v>34</v>
      </c>
      <c r="BP94" s="94">
        <v>20</v>
      </c>
      <c r="BQ94" s="94">
        <v>18</v>
      </c>
      <c r="BR94" s="95"/>
      <c r="BS94" s="97">
        <v>80</v>
      </c>
      <c r="BT94" s="97">
        <v>317</v>
      </c>
      <c r="BU94" s="97">
        <v>396</v>
      </c>
      <c r="BV94" s="97">
        <v>385</v>
      </c>
      <c r="BW94" s="97">
        <v>366</v>
      </c>
      <c r="BX94" s="97">
        <v>334</v>
      </c>
      <c r="BY94" s="97">
        <v>309</v>
      </c>
      <c r="BZ94" s="97">
        <v>299</v>
      </c>
      <c r="CA94" s="97">
        <v>256</v>
      </c>
      <c r="CB94" s="97">
        <v>221</v>
      </c>
      <c r="CC94" s="97">
        <v>188</v>
      </c>
      <c r="CD94" s="97">
        <v>159</v>
      </c>
      <c r="CE94" s="97">
        <v>130</v>
      </c>
      <c r="CF94" s="97">
        <v>103</v>
      </c>
      <c r="CG94" s="97">
        <v>78</v>
      </c>
      <c r="CH94" s="97">
        <v>55</v>
      </c>
      <c r="CI94" s="97">
        <v>37</v>
      </c>
      <c r="CJ94" s="97">
        <v>23</v>
      </c>
      <c r="CK94" s="97">
        <v>20</v>
      </c>
      <c r="CM94">
        <f t="shared" si="42"/>
        <v>1049</v>
      </c>
      <c r="CN94">
        <f t="shared" si="43"/>
        <v>1066</v>
      </c>
      <c r="CO94">
        <f t="shared" si="44"/>
        <v>3696</v>
      </c>
      <c r="CP94">
        <f t="shared" si="45"/>
        <v>3756</v>
      </c>
      <c r="CQ94" s="3"/>
      <c r="CR94" s="3">
        <f t="shared" si="46"/>
        <v>0</v>
      </c>
      <c r="CS94" s="3">
        <f t="shared" si="47"/>
        <v>0</v>
      </c>
      <c r="CT94" s="3">
        <f t="shared" si="48"/>
        <v>0</v>
      </c>
      <c r="CU94" s="3">
        <f t="shared" si="49"/>
        <v>0</v>
      </c>
      <c r="CW94" s="93"/>
      <c r="CX94" s="93"/>
      <c r="CY94" s="93"/>
      <c r="CZ94" s="93"/>
      <c r="DA94" s="93"/>
      <c r="DB94" s="93"/>
      <c r="DC94" s="93"/>
      <c r="DD94" s="93"/>
      <c r="DE94" s="93"/>
      <c r="DF94" s="93"/>
      <c r="DG94" s="93"/>
      <c r="DH94" s="93"/>
      <c r="DI94" s="93"/>
      <c r="DJ94" s="93"/>
      <c r="DK94" s="93"/>
      <c r="DL94" s="93"/>
      <c r="DM94" s="93"/>
      <c r="DN94" s="93"/>
      <c r="DO94" s="93"/>
      <c r="DP94" s="93"/>
      <c r="DQ94" s="93"/>
      <c r="DR94" s="93"/>
      <c r="DS94" s="93"/>
      <c r="DT94" s="93"/>
      <c r="DU94" s="93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93"/>
      <c r="EK94" s="93"/>
      <c r="EL94" s="93"/>
      <c r="EM94" s="93"/>
      <c r="EN94" s="93"/>
      <c r="EO94" s="93"/>
      <c r="EP94" s="93"/>
      <c r="EQ94" s="93"/>
      <c r="ER94" s="93"/>
      <c r="ES94" s="93"/>
      <c r="ET94" s="93"/>
      <c r="EU94" s="93"/>
      <c r="EV94" s="93"/>
      <c r="EW94" s="93"/>
      <c r="EX94" s="93"/>
      <c r="EY94" s="93"/>
      <c r="EZ94" s="93"/>
      <c r="FA94" s="93"/>
      <c r="FB94" s="93"/>
      <c r="FC94" s="93"/>
      <c r="FD94" s="93"/>
      <c r="FE94" s="93"/>
      <c r="FF94" s="93"/>
      <c r="FG94" s="93"/>
      <c r="FH94" s="93"/>
      <c r="FI94" s="93"/>
      <c r="FJ94" s="93"/>
      <c r="FK94" s="93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</row>
    <row r="95" spans="1:179" x14ac:dyDescent="0.25">
      <c r="A95" s="101">
        <f t="shared" si="50"/>
        <v>87</v>
      </c>
      <c r="B95" s="68" t="s">
        <v>101</v>
      </c>
      <c r="C95" s="63">
        <f t="shared" si="36"/>
        <v>3598</v>
      </c>
      <c r="D95" s="64">
        <f t="shared" si="37"/>
        <v>3655</v>
      </c>
      <c r="E95" s="69">
        <f t="shared" si="38"/>
        <v>7253</v>
      </c>
      <c r="F95" s="66"/>
      <c r="G95" s="70">
        <f t="shared" si="39"/>
        <v>12672</v>
      </c>
      <c r="H95" s="64">
        <f t="shared" si="40"/>
        <v>12876</v>
      </c>
      <c r="I95" s="69">
        <f t="shared" si="41"/>
        <v>25548</v>
      </c>
      <c r="J95" s="99"/>
      <c r="K95" s="94">
        <v>68</v>
      </c>
      <c r="L95" s="94">
        <v>282</v>
      </c>
      <c r="M95" s="94">
        <v>358</v>
      </c>
      <c r="N95" s="94">
        <v>339</v>
      </c>
      <c r="O95" s="94">
        <v>286</v>
      </c>
      <c r="P95" s="94">
        <v>270</v>
      </c>
      <c r="Q95" s="94">
        <v>268</v>
      </c>
      <c r="R95" s="94">
        <v>281</v>
      </c>
      <c r="S95" s="94">
        <v>240</v>
      </c>
      <c r="T95" s="94">
        <v>219</v>
      </c>
      <c r="U95" s="94">
        <v>217</v>
      </c>
      <c r="V95" s="94">
        <v>199</v>
      </c>
      <c r="W95" s="94">
        <v>164</v>
      </c>
      <c r="X95" s="94">
        <v>134</v>
      </c>
      <c r="Y95" s="94">
        <v>102</v>
      </c>
      <c r="Z95" s="94">
        <v>70</v>
      </c>
      <c r="AA95" s="94">
        <v>49</v>
      </c>
      <c r="AB95" s="94">
        <v>30</v>
      </c>
      <c r="AC95" s="94">
        <v>22</v>
      </c>
      <c r="AD95" s="95"/>
      <c r="AE95" s="96">
        <v>61</v>
      </c>
      <c r="AF95" s="96">
        <v>255</v>
      </c>
      <c r="AG95" s="96">
        <v>315</v>
      </c>
      <c r="AH95" s="96">
        <v>302</v>
      </c>
      <c r="AI95" s="96">
        <v>263</v>
      </c>
      <c r="AJ95" s="96">
        <v>256</v>
      </c>
      <c r="AK95" s="96">
        <v>274</v>
      </c>
      <c r="AL95" s="96">
        <v>291</v>
      </c>
      <c r="AM95" s="96">
        <v>271</v>
      </c>
      <c r="AN95" s="96">
        <v>261</v>
      </c>
      <c r="AO95" s="96">
        <v>256</v>
      </c>
      <c r="AP95" s="96">
        <v>227</v>
      </c>
      <c r="AQ95" s="96">
        <v>182</v>
      </c>
      <c r="AR95" s="96">
        <v>147</v>
      </c>
      <c r="AS95" s="96">
        <v>108</v>
      </c>
      <c r="AT95" s="96">
        <v>74</v>
      </c>
      <c r="AU95" s="96">
        <v>52</v>
      </c>
      <c r="AV95" s="96">
        <v>34</v>
      </c>
      <c r="AW95" s="96">
        <v>26</v>
      </c>
      <c r="AX95" s="95"/>
      <c r="AY95" s="94">
        <v>290</v>
      </c>
      <c r="AZ95" s="94">
        <v>1145</v>
      </c>
      <c r="BA95" s="94">
        <v>1414</v>
      </c>
      <c r="BB95" s="94">
        <v>1363</v>
      </c>
      <c r="BC95" s="94">
        <v>1290</v>
      </c>
      <c r="BD95" s="94">
        <v>1145</v>
      </c>
      <c r="BE95" s="94">
        <v>1040</v>
      </c>
      <c r="BF95" s="94">
        <v>947</v>
      </c>
      <c r="BG95" s="94">
        <v>804</v>
      </c>
      <c r="BH95" s="94">
        <v>675</v>
      </c>
      <c r="BI95" s="94">
        <v>584</v>
      </c>
      <c r="BJ95" s="94">
        <v>512</v>
      </c>
      <c r="BK95" s="94">
        <v>427</v>
      </c>
      <c r="BL95" s="94">
        <v>346</v>
      </c>
      <c r="BM95" s="94">
        <v>259</v>
      </c>
      <c r="BN95" s="94">
        <v>181</v>
      </c>
      <c r="BO95" s="94">
        <v>117</v>
      </c>
      <c r="BP95" s="94">
        <v>71</v>
      </c>
      <c r="BQ95" s="94">
        <v>62</v>
      </c>
      <c r="BR95" s="95"/>
      <c r="BS95" s="97">
        <v>276</v>
      </c>
      <c r="BT95" s="97">
        <v>1087</v>
      </c>
      <c r="BU95" s="97">
        <v>1360</v>
      </c>
      <c r="BV95" s="97">
        <v>1320</v>
      </c>
      <c r="BW95" s="97">
        <v>1255</v>
      </c>
      <c r="BX95" s="97">
        <v>1148</v>
      </c>
      <c r="BY95" s="97">
        <v>1062</v>
      </c>
      <c r="BZ95" s="97">
        <v>997</v>
      </c>
      <c r="CA95" s="97">
        <v>880</v>
      </c>
      <c r="CB95" s="97">
        <v>758</v>
      </c>
      <c r="CC95" s="97">
        <v>645</v>
      </c>
      <c r="CD95" s="97">
        <v>547</v>
      </c>
      <c r="CE95" s="97">
        <v>448</v>
      </c>
      <c r="CF95" s="97">
        <v>356</v>
      </c>
      <c r="CG95" s="97">
        <v>269</v>
      </c>
      <c r="CH95" s="97">
        <v>190</v>
      </c>
      <c r="CI95" s="97">
        <v>127</v>
      </c>
      <c r="CJ95" s="97">
        <v>80</v>
      </c>
      <c r="CK95" s="97">
        <v>71</v>
      </c>
      <c r="CM95">
        <f t="shared" si="42"/>
        <v>3598</v>
      </c>
      <c r="CN95">
        <f t="shared" si="43"/>
        <v>3655</v>
      </c>
      <c r="CO95">
        <f t="shared" si="44"/>
        <v>12672</v>
      </c>
      <c r="CP95">
        <f t="shared" si="45"/>
        <v>12876</v>
      </c>
      <c r="CQ95" s="3"/>
      <c r="CR95" s="3">
        <f t="shared" si="46"/>
        <v>0</v>
      </c>
      <c r="CS95" s="3">
        <f t="shared" si="47"/>
        <v>0</v>
      </c>
      <c r="CT95" s="3">
        <f t="shared" si="48"/>
        <v>0</v>
      </c>
      <c r="CU95" s="3">
        <f t="shared" si="49"/>
        <v>0</v>
      </c>
      <c r="CW95" s="93"/>
      <c r="CX95" s="93"/>
      <c r="CY95" s="93"/>
      <c r="CZ95" s="93"/>
      <c r="DA95" s="93"/>
      <c r="DB95" s="93"/>
      <c r="DC95" s="93"/>
      <c r="DD95" s="93"/>
      <c r="DE95" s="93"/>
      <c r="DF95" s="93"/>
      <c r="DG95" s="93"/>
      <c r="DH95" s="93"/>
      <c r="DI95" s="93"/>
      <c r="DJ95" s="93"/>
      <c r="DK95" s="93"/>
      <c r="DL95" s="93"/>
      <c r="DM95" s="93"/>
      <c r="DN95" s="93"/>
      <c r="DO95" s="93"/>
      <c r="DP95" s="93"/>
      <c r="DQ95" s="93"/>
      <c r="DR95" s="93"/>
      <c r="DS95" s="93"/>
      <c r="DT95" s="93"/>
      <c r="DU95" s="93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93"/>
      <c r="EK95" s="93"/>
      <c r="EL95" s="93"/>
      <c r="EM95" s="93"/>
      <c r="EN95" s="93"/>
      <c r="EO95" s="93"/>
      <c r="EP95" s="93"/>
      <c r="EQ95" s="93"/>
      <c r="ER95" s="93"/>
      <c r="ES95" s="93"/>
      <c r="ET95" s="93"/>
      <c r="EU95" s="93"/>
      <c r="EV95" s="93"/>
      <c r="EW95" s="93"/>
      <c r="EX95" s="93"/>
      <c r="EY95" s="93"/>
      <c r="EZ95" s="93"/>
      <c r="FA95" s="93"/>
      <c r="FB95" s="93"/>
      <c r="FC95" s="93"/>
      <c r="FD95" s="93"/>
      <c r="FE95" s="93"/>
      <c r="FF95" s="93"/>
      <c r="FG95" s="93"/>
      <c r="FH95" s="93"/>
      <c r="FI95" s="93"/>
      <c r="FJ95" s="93"/>
      <c r="FK95" s="93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</row>
    <row r="96" spans="1:179" x14ac:dyDescent="0.25">
      <c r="A96" s="101">
        <f t="shared" si="50"/>
        <v>88</v>
      </c>
      <c r="B96" s="68" t="s">
        <v>102</v>
      </c>
      <c r="C96" s="63">
        <f t="shared" si="36"/>
        <v>7732</v>
      </c>
      <c r="D96" s="64">
        <f t="shared" si="37"/>
        <v>7857</v>
      </c>
      <c r="E96" s="69">
        <f t="shared" si="38"/>
        <v>15589</v>
      </c>
      <c r="F96" s="66"/>
      <c r="G96" s="70">
        <f t="shared" si="39"/>
        <v>27241</v>
      </c>
      <c r="H96" s="64">
        <f t="shared" si="40"/>
        <v>27680</v>
      </c>
      <c r="I96" s="69">
        <f t="shared" si="41"/>
        <v>54921</v>
      </c>
      <c r="J96" s="99"/>
      <c r="K96" s="94">
        <v>148</v>
      </c>
      <c r="L96" s="94">
        <v>607</v>
      </c>
      <c r="M96" s="94">
        <v>770</v>
      </c>
      <c r="N96" s="94">
        <v>729</v>
      </c>
      <c r="O96" s="94">
        <v>615</v>
      </c>
      <c r="P96" s="94">
        <v>581</v>
      </c>
      <c r="Q96" s="94">
        <v>577</v>
      </c>
      <c r="R96" s="94">
        <v>592</v>
      </c>
      <c r="S96" s="94">
        <v>516</v>
      </c>
      <c r="T96" s="94">
        <v>470</v>
      </c>
      <c r="U96" s="94">
        <v>467</v>
      </c>
      <c r="V96" s="94">
        <v>429</v>
      </c>
      <c r="W96" s="94">
        <v>353</v>
      </c>
      <c r="X96" s="94">
        <v>288</v>
      </c>
      <c r="Y96" s="94">
        <v>220</v>
      </c>
      <c r="Z96" s="94">
        <v>151</v>
      </c>
      <c r="AA96" s="94">
        <v>106</v>
      </c>
      <c r="AB96" s="94">
        <v>64</v>
      </c>
      <c r="AC96" s="94">
        <v>49</v>
      </c>
      <c r="AD96" s="95"/>
      <c r="AE96" s="96">
        <v>132</v>
      </c>
      <c r="AF96" s="96">
        <v>548</v>
      </c>
      <c r="AG96" s="96">
        <v>677</v>
      </c>
      <c r="AH96" s="96">
        <v>649</v>
      </c>
      <c r="AI96" s="96">
        <v>565</v>
      </c>
      <c r="AJ96" s="96">
        <v>551</v>
      </c>
      <c r="AK96" s="96">
        <v>590</v>
      </c>
      <c r="AL96" s="96">
        <v>619</v>
      </c>
      <c r="AM96" s="96">
        <v>583</v>
      </c>
      <c r="AN96" s="96">
        <v>562</v>
      </c>
      <c r="AO96" s="96">
        <v>551</v>
      </c>
      <c r="AP96" s="96">
        <v>489</v>
      </c>
      <c r="AQ96" s="96">
        <v>391</v>
      </c>
      <c r="AR96" s="96">
        <v>317</v>
      </c>
      <c r="AS96" s="96">
        <v>234</v>
      </c>
      <c r="AT96" s="96">
        <v>160</v>
      </c>
      <c r="AU96" s="96">
        <v>111</v>
      </c>
      <c r="AV96" s="96">
        <v>73</v>
      </c>
      <c r="AW96" s="96">
        <v>55</v>
      </c>
      <c r="AX96" s="95"/>
      <c r="AY96" s="94">
        <v>624</v>
      </c>
      <c r="AZ96" s="94">
        <v>2463</v>
      </c>
      <c r="BA96" s="94">
        <v>3040</v>
      </c>
      <c r="BB96" s="94">
        <v>2930</v>
      </c>
      <c r="BC96" s="94">
        <v>2773</v>
      </c>
      <c r="BD96" s="94">
        <v>2463</v>
      </c>
      <c r="BE96" s="94">
        <v>2237</v>
      </c>
      <c r="BF96" s="94">
        <v>2023</v>
      </c>
      <c r="BG96" s="94">
        <v>1729</v>
      </c>
      <c r="BH96" s="94">
        <v>1452</v>
      </c>
      <c r="BI96" s="94">
        <v>1255</v>
      </c>
      <c r="BJ96" s="94">
        <v>1102</v>
      </c>
      <c r="BK96" s="94">
        <v>919</v>
      </c>
      <c r="BL96" s="94">
        <v>744</v>
      </c>
      <c r="BM96" s="94">
        <v>558</v>
      </c>
      <c r="BN96" s="94">
        <v>390</v>
      </c>
      <c r="BO96" s="94">
        <v>251</v>
      </c>
      <c r="BP96" s="94">
        <v>153</v>
      </c>
      <c r="BQ96" s="94">
        <v>135</v>
      </c>
      <c r="BR96" s="95"/>
      <c r="BS96" s="97">
        <v>593</v>
      </c>
      <c r="BT96" s="97">
        <v>2338</v>
      </c>
      <c r="BU96" s="97">
        <v>2924</v>
      </c>
      <c r="BV96" s="97">
        <v>2838</v>
      </c>
      <c r="BW96" s="97">
        <v>2698</v>
      </c>
      <c r="BX96" s="97">
        <v>2467</v>
      </c>
      <c r="BY96" s="97">
        <v>2284</v>
      </c>
      <c r="BZ96" s="97">
        <v>2135</v>
      </c>
      <c r="CA96" s="97">
        <v>1892</v>
      </c>
      <c r="CB96" s="97">
        <v>1629</v>
      </c>
      <c r="CC96" s="97">
        <v>1388</v>
      </c>
      <c r="CD96" s="97">
        <v>1176</v>
      </c>
      <c r="CE96" s="97">
        <v>964</v>
      </c>
      <c r="CF96" s="97">
        <v>766</v>
      </c>
      <c r="CG96" s="97">
        <v>579</v>
      </c>
      <c r="CH96" s="97">
        <v>410</v>
      </c>
      <c r="CI96" s="97">
        <v>273</v>
      </c>
      <c r="CJ96" s="97">
        <v>172</v>
      </c>
      <c r="CK96" s="97">
        <v>154</v>
      </c>
      <c r="CM96">
        <f t="shared" si="42"/>
        <v>7732</v>
      </c>
      <c r="CN96">
        <f t="shared" si="43"/>
        <v>7857</v>
      </c>
      <c r="CO96">
        <f t="shared" si="44"/>
        <v>27241</v>
      </c>
      <c r="CP96">
        <f t="shared" si="45"/>
        <v>27680</v>
      </c>
      <c r="CQ96" s="3"/>
      <c r="CR96" s="3">
        <f t="shared" si="46"/>
        <v>0</v>
      </c>
      <c r="CS96" s="3">
        <f t="shared" si="47"/>
        <v>0</v>
      </c>
      <c r="CT96" s="3">
        <f t="shared" si="48"/>
        <v>0</v>
      </c>
      <c r="CU96" s="3">
        <f t="shared" si="49"/>
        <v>0</v>
      </c>
      <c r="CW96" s="93"/>
      <c r="CX96" s="93"/>
      <c r="CY96" s="93"/>
      <c r="CZ96" s="93"/>
      <c r="DA96" s="93"/>
      <c r="DB96" s="93"/>
      <c r="DC96" s="93"/>
      <c r="DD96" s="93"/>
      <c r="DE96" s="93"/>
      <c r="DF96" s="93"/>
      <c r="DG96" s="93"/>
      <c r="DH96" s="93"/>
      <c r="DI96" s="93"/>
      <c r="DJ96" s="93"/>
      <c r="DK96" s="93"/>
      <c r="DL96" s="93"/>
      <c r="DM96" s="93"/>
      <c r="DN96" s="93"/>
      <c r="DO96" s="93"/>
      <c r="DP96" s="93"/>
      <c r="DQ96" s="93"/>
      <c r="DR96" s="93"/>
      <c r="DS96" s="93"/>
      <c r="DT96" s="93"/>
      <c r="DU96" s="93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93"/>
      <c r="EK96" s="93"/>
      <c r="EL96" s="93"/>
      <c r="EM96" s="93"/>
      <c r="EN96" s="93"/>
      <c r="EO96" s="93"/>
      <c r="EP96" s="93"/>
      <c r="EQ96" s="93"/>
      <c r="ER96" s="93"/>
      <c r="ES96" s="93"/>
      <c r="ET96" s="93"/>
      <c r="EU96" s="93"/>
      <c r="EV96" s="93"/>
      <c r="EW96" s="93"/>
      <c r="EX96" s="93"/>
      <c r="EY96" s="93"/>
      <c r="EZ96" s="93"/>
      <c r="FA96" s="93"/>
      <c r="FB96" s="93"/>
      <c r="FC96" s="93"/>
      <c r="FD96" s="93"/>
      <c r="FE96" s="93"/>
      <c r="FF96" s="93"/>
      <c r="FG96" s="93"/>
      <c r="FH96" s="93"/>
      <c r="FI96" s="93"/>
      <c r="FJ96" s="93"/>
      <c r="FK96" s="93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</row>
    <row r="97" spans="1:179" x14ac:dyDescent="0.25">
      <c r="A97" s="101">
        <f t="shared" si="50"/>
        <v>89</v>
      </c>
      <c r="B97" s="68" t="s">
        <v>103</v>
      </c>
      <c r="C97" s="63">
        <f t="shared" si="36"/>
        <v>727</v>
      </c>
      <c r="D97" s="64">
        <f t="shared" si="37"/>
        <v>739</v>
      </c>
      <c r="E97" s="69">
        <f t="shared" si="38"/>
        <v>1466</v>
      </c>
      <c r="F97" s="66"/>
      <c r="G97" s="70">
        <f t="shared" si="39"/>
        <v>2564</v>
      </c>
      <c r="H97" s="64">
        <f t="shared" si="40"/>
        <v>2606</v>
      </c>
      <c r="I97" s="69">
        <f t="shared" si="41"/>
        <v>5170</v>
      </c>
      <c r="J97" s="99"/>
      <c r="K97" s="94">
        <v>13</v>
      </c>
      <c r="L97" s="94">
        <v>57</v>
      </c>
      <c r="M97" s="94">
        <v>72</v>
      </c>
      <c r="N97" s="94">
        <v>68</v>
      </c>
      <c r="O97" s="94">
        <v>57</v>
      </c>
      <c r="P97" s="94">
        <v>54</v>
      </c>
      <c r="Q97" s="94">
        <v>54</v>
      </c>
      <c r="R97" s="94">
        <v>64</v>
      </c>
      <c r="S97" s="94">
        <v>48</v>
      </c>
      <c r="T97" s="94">
        <v>44</v>
      </c>
      <c r="U97" s="94">
        <v>43</v>
      </c>
      <c r="V97" s="94">
        <v>40</v>
      </c>
      <c r="W97" s="94">
        <v>33</v>
      </c>
      <c r="X97" s="94">
        <v>27</v>
      </c>
      <c r="Y97" s="94">
        <v>20</v>
      </c>
      <c r="Z97" s="94">
        <v>14</v>
      </c>
      <c r="AA97" s="94">
        <v>9</v>
      </c>
      <c r="AB97" s="94">
        <v>6</v>
      </c>
      <c r="AC97" s="94">
        <v>4</v>
      </c>
      <c r="AD97" s="95"/>
      <c r="AE97" s="96">
        <v>12</v>
      </c>
      <c r="AF97" s="96">
        <v>51</v>
      </c>
      <c r="AG97" s="96">
        <v>63</v>
      </c>
      <c r="AH97" s="96">
        <v>61</v>
      </c>
      <c r="AI97" s="96">
        <v>53</v>
      </c>
      <c r="AJ97" s="96">
        <v>51</v>
      </c>
      <c r="AK97" s="96">
        <v>55</v>
      </c>
      <c r="AL97" s="96">
        <v>67</v>
      </c>
      <c r="AM97" s="96">
        <v>54</v>
      </c>
      <c r="AN97" s="96">
        <v>52</v>
      </c>
      <c r="AO97" s="96">
        <v>51</v>
      </c>
      <c r="AP97" s="96">
        <v>46</v>
      </c>
      <c r="AQ97" s="96">
        <v>36</v>
      </c>
      <c r="AR97" s="96">
        <v>29</v>
      </c>
      <c r="AS97" s="96">
        <v>22</v>
      </c>
      <c r="AT97" s="96">
        <v>15</v>
      </c>
      <c r="AU97" s="96">
        <v>10</v>
      </c>
      <c r="AV97" s="96">
        <v>6</v>
      </c>
      <c r="AW97" s="96">
        <v>5</v>
      </c>
      <c r="AX97" s="95"/>
      <c r="AY97" s="94">
        <v>58</v>
      </c>
      <c r="AZ97" s="94">
        <v>231</v>
      </c>
      <c r="BA97" s="94">
        <v>286</v>
      </c>
      <c r="BB97" s="94">
        <v>275</v>
      </c>
      <c r="BC97" s="94">
        <v>261</v>
      </c>
      <c r="BD97" s="94">
        <v>231</v>
      </c>
      <c r="BE97" s="94">
        <v>210</v>
      </c>
      <c r="BF97" s="94">
        <v>200</v>
      </c>
      <c r="BG97" s="94">
        <v>162</v>
      </c>
      <c r="BH97" s="94">
        <v>136</v>
      </c>
      <c r="BI97" s="94">
        <v>118</v>
      </c>
      <c r="BJ97" s="94">
        <v>103</v>
      </c>
      <c r="BK97" s="94">
        <v>86</v>
      </c>
      <c r="BL97" s="94">
        <v>70</v>
      </c>
      <c r="BM97" s="94">
        <v>52</v>
      </c>
      <c r="BN97" s="94">
        <v>36</v>
      </c>
      <c r="BO97" s="94">
        <v>23</v>
      </c>
      <c r="BP97" s="94">
        <v>14</v>
      </c>
      <c r="BQ97" s="94">
        <v>12</v>
      </c>
      <c r="BR97" s="95"/>
      <c r="BS97" s="97">
        <v>55</v>
      </c>
      <c r="BT97" s="97">
        <v>220</v>
      </c>
      <c r="BU97" s="97">
        <v>275</v>
      </c>
      <c r="BV97" s="97">
        <v>267</v>
      </c>
      <c r="BW97" s="97">
        <v>254</v>
      </c>
      <c r="BX97" s="97">
        <v>232</v>
      </c>
      <c r="BY97" s="97">
        <v>215</v>
      </c>
      <c r="BZ97" s="97">
        <v>208</v>
      </c>
      <c r="CA97" s="97">
        <v>178</v>
      </c>
      <c r="CB97" s="97">
        <v>153</v>
      </c>
      <c r="CC97" s="97">
        <v>130</v>
      </c>
      <c r="CD97" s="97">
        <v>110</v>
      </c>
      <c r="CE97" s="97">
        <v>90</v>
      </c>
      <c r="CF97" s="97">
        <v>72</v>
      </c>
      <c r="CG97" s="97">
        <v>54</v>
      </c>
      <c r="CH97" s="97">
        <v>38</v>
      </c>
      <c r="CI97" s="97">
        <v>25</v>
      </c>
      <c r="CJ97" s="97">
        <v>16</v>
      </c>
      <c r="CK97" s="97">
        <v>14</v>
      </c>
      <c r="CM97">
        <f t="shared" si="42"/>
        <v>727</v>
      </c>
      <c r="CN97">
        <f t="shared" si="43"/>
        <v>739</v>
      </c>
      <c r="CO97">
        <f t="shared" si="44"/>
        <v>2564</v>
      </c>
      <c r="CP97">
        <f t="shared" si="45"/>
        <v>2606</v>
      </c>
      <c r="CQ97" s="3"/>
      <c r="CR97" s="3">
        <f t="shared" si="46"/>
        <v>0</v>
      </c>
      <c r="CS97" s="3">
        <f t="shared" si="47"/>
        <v>0</v>
      </c>
      <c r="CT97" s="3">
        <f t="shared" si="48"/>
        <v>0</v>
      </c>
      <c r="CU97" s="3">
        <f t="shared" si="49"/>
        <v>0</v>
      </c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</row>
    <row r="98" spans="1:179" x14ac:dyDescent="0.25">
      <c r="A98" s="101">
        <f t="shared" si="50"/>
        <v>90</v>
      </c>
      <c r="B98" s="68" t="s">
        <v>104</v>
      </c>
      <c r="C98" s="63">
        <f t="shared" si="36"/>
        <v>25962</v>
      </c>
      <c r="D98" s="64">
        <f t="shared" si="37"/>
        <v>26380</v>
      </c>
      <c r="E98" s="69">
        <f t="shared" si="38"/>
        <v>52342</v>
      </c>
      <c r="F98" s="66"/>
      <c r="G98" s="70">
        <f t="shared" si="39"/>
        <v>91460</v>
      </c>
      <c r="H98" s="64">
        <f t="shared" si="40"/>
        <v>92934</v>
      </c>
      <c r="I98" s="69">
        <f t="shared" si="41"/>
        <v>184394</v>
      </c>
      <c r="J98" s="99"/>
      <c r="K98" s="94">
        <v>497</v>
      </c>
      <c r="L98" s="94">
        <v>2040</v>
      </c>
      <c r="M98" s="94">
        <v>2588</v>
      </c>
      <c r="N98" s="94">
        <v>2448</v>
      </c>
      <c r="O98" s="94">
        <v>2065</v>
      </c>
      <c r="P98" s="94">
        <v>1950</v>
      </c>
      <c r="Q98" s="94">
        <v>1938</v>
      </c>
      <c r="R98" s="94">
        <v>1972</v>
      </c>
      <c r="S98" s="94">
        <v>1734</v>
      </c>
      <c r="T98" s="94">
        <v>1581</v>
      </c>
      <c r="U98" s="94">
        <v>1568</v>
      </c>
      <c r="V98" s="94">
        <v>1440</v>
      </c>
      <c r="W98" s="94">
        <v>1185</v>
      </c>
      <c r="X98" s="94">
        <v>969</v>
      </c>
      <c r="Y98" s="94">
        <v>739</v>
      </c>
      <c r="Z98" s="94">
        <v>510</v>
      </c>
      <c r="AA98" s="94">
        <v>357</v>
      </c>
      <c r="AB98" s="94">
        <v>216</v>
      </c>
      <c r="AC98" s="94">
        <v>165</v>
      </c>
      <c r="AD98" s="95"/>
      <c r="AE98" s="96">
        <v>445</v>
      </c>
      <c r="AF98" s="96">
        <v>1841</v>
      </c>
      <c r="AG98" s="96">
        <v>2275</v>
      </c>
      <c r="AH98" s="96">
        <v>2181</v>
      </c>
      <c r="AI98" s="96">
        <v>1900</v>
      </c>
      <c r="AJ98" s="96">
        <v>1853</v>
      </c>
      <c r="AK98" s="96">
        <v>1982</v>
      </c>
      <c r="AL98" s="96">
        <v>2050</v>
      </c>
      <c r="AM98" s="96">
        <v>1958</v>
      </c>
      <c r="AN98" s="96">
        <v>1888</v>
      </c>
      <c r="AO98" s="96">
        <v>1853</v>
      </c>
      <c r="AP98" s="96">
        <v>1642</v>
      </c>
      <c r="AQ98" s="96">
        <v>1313</v>
      </c>
      <c r="AR98" s="96">
        <v>1067</v>
      </c>
      <c r="AS98" s="96">
        <v>785</v>
      </c>
      <c r="AT98" s="96">
        <v>539</v>
      </c>
      <c r="AU98" s="96">
        <v>375</v>
      </c>
      <c r="AV98" s="96">
        <v>246</v>
      </c>
      <c r="AW98" s="96">
        <v>187</v>
      </c>
      <c r="AX98" s="95"/>
      <c r="AY98" s="94">
        <v>2095</v>
      </c>
      <c r="AZ98" s="94">
        <v>8271</v>
      </c>
      <c r="BA98" s="94">
        <v>10207</v>
      </c>
      <c r="BB98" s="94">
        <v>9839</v>
      </c>
      <c r="BC98" s="94">
        <v>9312</v>
      </c>
      <c r="BD98" s="94">
        <v>8271</v>
      </c>
      <c r="BE98" s="94">
        <v>7511</v>
      </c>
      <c r="BF98" s="94">
        <v>6772</v>
      </c>
      <c r="BG98" s="94">
        <v>5808</v>
      </c>
      <c r="BH98" s="94">
        <v>4876</v>
      </c>
      <c r="BI98" s="94">
        <v>4215</v>
      </c>
      <c r="BJ98" s="94">
        <v>3700</v>
      </c>
      <c r="BK98" s="94">
        <v>3087</v>
      </c>
      <c r="BL98" s="94">
        <v>2499</v>
      </c>
      <c r="BM98" s="94">
        <v>1874</v>
      </c>
      <c r="BN98" s="94">
        <v>1311</v>
      </c>
      <c r="BO98" s="94">
        <v>845</v>
      </c>
      <c r="BP98" s="94">
        <v>514</v>
      </c>
      <c r="BQ98" s="94">
        <v>453</v>
      </c>
      <c r="BR98" s="95"/>
      <c r="BS98" s="97">
        <v>1992</v>
      </c>
      <c r="BT98" s="97">
        <v>7851</v>
      </c>
      <c r="BU98" s="97">
        <v>9820</v>
      </c>
      <c r="BV98" s="97">
        <v>9530</v>
      </c>
      <c r="BW98" s="97">
        <v>9059</v>
      </c>
      <c r="BX98" s="97">
        <v>8286</v>
      </c>
      <c r="BY98" s="97">
        <v>7670</v>
      </c>
      <c r="BZ98" s="97">
        <v>7147</v>
      </c>
      <c r="CA98" s="97">
        <v>6353</v>
      </c>
      <c r="CB98" s="97">
        <v>5471</v>
      </c>
      <c r="CC98" s="97">
        <v>4662</v>
      </c>
      <c r="CD98" s="97">
        <v>3949</v>
      </c>
      <c r="CE98" s="97">
        <v>3237</v>
      </c>
      <c r="CF98" s="97">
        <v>2572</v>
      </c>
      <c r="CG98" s="97">
        <v>1944</v>
      </c>
      <c r="CH98" s="97">
        <v>1376</v>
      </c>
      <c r="CI98" s="97">
        <v>917</v>
      </c>
      <c r="CJ98" s="97">
        <v>579</v>
      </c>
      <c r="CK98" s="97">
        <v>519</v>
      </c>
      <c r="CM98">
        <f t="shared" si="42"/>
        <v>25962</v>
      </c>
      <c r="CN98">
        <f t="shared" si="43"/>
        <v>26380</v>
      </c>
      <c r="CO98">
        <f t="shared" si="44"/>
        <v>91460</v>
      </c>
      <c r="CP98">
        <f t="shared" si="45"/>
        <v>92934</v>
      </c>
      <c r="CQ98" s="3"/>
      <c r="CR98" s="3">
        <f t="shared" si="46"/>
        <v>0</v>
      </c>
      <c r="CS98" s="3">
        <f t="shared" si="47"/>
        <v>0</v>
      </c>
      <c r="CT98" s="3">
        <f t="shared" si="48"/>
        <v>0</v>
      </c>
      <c r="CU98" s="3">
        <f t="shared" si="49"/>
        <v>0</v>
      </c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</row>
    <row r="99" spans="1:179" x14ac:dyDescent="0.25">
      <c r="A99" s="101">
        <f t="shared" si="50"/>
        <v>91</v>
      </c>
      <c r="B99" s="68" t="s">
        <v>105</v>
      </c>
      <c r="C99" s="63">
        <f t="shared" si="36"/>
        <v>5028</v>
      </c>
      <c r="D99" s="64">
        <f t="shared" si="37"/>
        <v>5110</v>
      </c>
      <c r="E99" s="69">
        <f t="shared" si="38"/>
        <v>10138</v>
      </c>
      <c r="F99" s="66"/>
      <c r="G99" s="70">
        <f t="shared" si="39"/>
        <v>17715</v>
      </c>
      <c r="H99" s="64">
        <f t="shared" si="40"/>
        <v>18001</v>
      </c>
      <c r="I99" s="69">
        <f t="shared" si="41"/>
        <v>35716</v>
      </c>
      <c r="J99" s="99"/>
      <c r="K99" s="94">
        <v>96</v>
      </c>
      <c r="L99" s="94">
        <v>395</v>
      </c>
      <c r="M99" s="94">
        <v>501</v>
      </c>
      <c r="N99" s="94">
        <v>474</v>
      </c>
      <c r="O99" s="94">
        <v>400</v>
      </c>
      <c r="P99" s="94">
        <v>377</v>
      </c>
      <c r="Q99" s="94">
        <v>375</v>
      </c>
      <c r="R99" s="94">
        <v>388</v>
      </c>
      <c r="S99" s="94">
        <v>335</v>
      </c>
      <c r="T99" s="94">
        <v>306</v>
      </c>
      <c r="U99" s="94">
        <v>303</v>
      </c>
      <c r="V99" s="94">
        <v>279</v>
      </c>
      <c r="W99" s="94">
        <v>229</v>
      </c>
      <c r="X99" s="94">
        <v>187</v>
      </c>
      <c r="Y99" s="94">
        <v>143</v>
      </c>
      <c r="Z99" s="94">
        <v>98</v>
      </c>
      <c r="AA99" s="94">
        <v>69</v>
      </c>
      <c r="AB99" s="94">
        <v>41</v>
      </c>
      <c r="AC99" s="94">
        <v>32</v>
      </c>
      <c r="AD99" s="95"/>
      <c r="AE99" s="96">
        <v>86</v>
      </c>
      <c r="AF99" s="96">
        <v>356</v>
      </c>
      <c r="AG99" s="96">
        <v>440</v>
      </c>
      <c r="AH99" s="96">
        <v>422</v>
      </c>
      <c r="AI99" s="96">
        <v>368</v>
      </c>
      <c r="AJ99" s="96">
        <v>358</v>
      </c>
      <c r="AK99" s="96">
        <v>383</v>
      </c>
      <c r="AL99" s="96">
        <v>406</v>
      </c>
      <c r="AM99" s="96">
        <v>379</v>
      </c>
      <c r="AN99" s="96">
        <v>365</v>
      </c>
      <c r="AO99" s="96">
        <v>358</v>
      </c>
      <c r="AP99" s="96">
        <v>318</v>
      </c>
      <c r="AQ99" s="96">
        <v>254</v>
      </c>
      <c r="AR99" s="96">
        <v>206</v>
      </c>
      <c r="AS99" s="96">
        <v>152</v>
      </c>
      <c r="AT99" s="96">
        <v>104</v>
      </c>
      <c r="AU99" s="96">
        <v>72</v>
      </c>
      <c r="AV99" s="96">
        <v>47</v>
      </c>
      <c r="AW99" s="96">
        <v>36</v>
      </c>
      <c r="AX99" s="95"/>
      <c r="AY99" s="94">
        <v>405</v>
      </c>
      <c r="AZ99" s="94">
        <v>1602</v>
      </c>
      <c r="BA99" s="94">
        <v>1977</v>
      </c>
      <c r="BB99" s="94">
        <v>1905</v>
      </c>
      <c r="BC99" s="94">
        <v>1803</v>
      </c>
      <c r="BD99" s="94">
        <v>1602</v>
      </c>
      <c r="BE99" s="94">
        <v>1454</v>
      </c>
      <c r="BF99" s="94">
        <v>1320</v>
      </c>
      <c r="BG99" s="94">
        <v>1124</v>
      </c>
      <c r="BH99" s="94">
        <v>944</v>
      </c>
      <c r="BI99" s="94">
        <v>816</v>
      </c>
      <c r="BJ99" s="94">
        <v>716</v>
      </c>
      <c r="BK99" s="94">
        <v>598</v>
      </c>
      <c r="BL99" s="94">
        <v>484</v>
      </c>
      <c r="BM99" s="94">
        <v>363</v>
      </c>
      <c r="BN99" s="94">
        <v>253</v>
      </c>
      <c r="BO99" s="94">
        <v>163</v>
      </c>
      <c r="BP99" s="94">
        <v>99</v>
      </c>
      <c r="BQ99" s="94">
        <v>87</v>
      </c>
      <c r="BR99" s="95"/>
      <c r="BS99" s="97">
        <v>386</v>
      </c>
      <c r="BT99" s="97">
        <v>1520</v>
      </c>
      <c r="BU99" s="97">
        <v>1902</v>
      </c>
      <c r="BV99" s="97">
        <v>1845</v>
      </c>
      <c r="BW99" s="97">
        <v>1754</v>
      </c>
      <c r="BX99" s="97">
        <v>1604</v>
      </c>
      <c r="BY99" s="97">
        <v>1485</v>
      </c>
      <c r="BZ99" s="97">
        <v>1392</v>
      </c>
      <c r="CA99" s="97">
        <v>1230</v>
      </c>
      <c r="CB99" s="97">
        <v>1059</v>
      </c>
      <c r="CC99" s="97">
        <v>903</v>
      </c>
      <c r="CD99" s="97">
        <v>765</v>
      </c>
      <c r="CE99" s="97">
        <v>627</v>
      </c>
      <c r="CF99" s="97">
        <v>498</v>
      </c>
      <c r="CG99" s="97">
        <v>376</v>
      </c>
      <c r="CH99" s="97">
        <v>266</v>
      </c>
      <c r="CI99" s="97">
        <v>177</v>
      </c>
      <c r="CJ99" s="97">
        <v>112</v>
      </c>
      <c r="CK99" s="97">
        <v>100</v>
      </c>
      <c r="CM99">
        <f t="shared" si="42"/>
        <v>5028</v>
      </c>
      <c r="CN99">
        <f t="shared" si="43"/>
        <v>5110</v>
      </c>
      <c r="CO99">
        <f t="shared" si="44"/>
        <v>17715</v>
      </c>
      <c r="CP99">
        <f t="shared" si="45"/>
        <v>18001</v>
      </c>
      <c r="CQ99" s="3"/>
      <c r="CR99" s="3">
        <f t="shared" si="46"/>
        <v>0</v>
      </c>
      <c r="CS99" s="3">
        <f t="shared" si="47"/>
        <v>0</v>
      </c>
      <c r="CT99" s="3">
        <f t="shared" si="48"/>
        <v>0</v>
      </c>
      <c r="CU99" s="3">
        <f t="shared" si="49"/>
        <v>0</v>
      </c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</row>
    <row r="100" spans="1:179" x14ac:dyDescent="0.25">
      <c r="A100" s="101">
        <f t="shared" si="50"/>
        <v>92</v>
      </c>
      <c r="B100" s="68" t="s">
        <v>106</v>
      </c>
      <c r="C100" s="63">
        <f t="shared" si="36"/>
        <v>4567</v>
      </c>
      <c r="D100" s="64">
        <f t="shared" si="37"/>
        <v>4640</v>
      </c>
      <c r="E100" s="69">
        <f t="shared" si="38"/>
        <v>9207</v>
      </c>
      <c r="F100" s="66"/>
      <c r="G100" s="70">
        <f t="shared" si="39"/>
        <v>16087</v>
      </c>
      <c r="H100" s="64">
        <f t="shared" si="40"/>
        <v>16347</v>
      </c>
      <c r="I100" s="69">
        <f t="shared" si="41"/>
        <v>32434</v>
      </c>
      <c r="J100" s="99"/>
      <c r="K100" s="94">
        <v>87</v>
      </c>
      <c r="L100" s="94">
        <v>358</v>
      </c>
      <c r="M100" s="94">
        <v>455</v>
      </c>
      <c r="N100" s="94">
        <v>430</v>
      </c>
      <c r="O100" s="94">
        <v>363</v>
      </c>
      <c r="P100" s="94">
        <v>343</v>
      </c>
      <c r="Q100" s="94">
        <v>340</v>
      </c>
      <c r="R100" s="94">
        <v>354</v>
      </c>
      <c r="S100" s="94">
        <v>305</v>
      </c>
      <c r="T100" s="94">
        <v>278</v>
      </c>
      <c r="U100" s="94">
        <v>275</v>
      </c>
      <c r="V100" s="94">
        <v>253</v>
      </c>
      <c r="W100" s="94">
        <v>208</v>
      </c>
      <c r="X100" s="94">
        <v>170</v>
      </c>
      <c r="Y100" s="94">
        <v>130</v>
      </c>
      <c r="Z100" s="94">
        <v>89</v>
      </c>
      <c r="AA100" s="94">
        <v>62</v>
      </c>
      <c r="AB100" s="94">
        <v>38</v>
      </c>
      <c r="AC100" s="94">
        <v>29</v>
      </c>
      <c r="AD100" s="95"/>
      <c r="AE100" s="96">
        <v>78</v>
      </c>
      <c r="AF100" s="96">
        <v>323</v>
      </c>
      <c r="AG100" s="96">
        <v>400</v>
      </c>
      <c r="AH100" s="96">
        <v>383</v>
      </c>
      <c r="AI100" s="96">
        <v>334</v>
      </c>
      <c r="AJ100" s="96">
        <v>325</v>
      </c>
      <c r="AK100" s="96">
        <v>348</v>
      </c>
      <c r="AL100" s="96">
        <v>368</v>
      </c>
      <c r="AM100" s="96">
        <v>344</v>
      </c>
      <c r="AN100" s="96">
        <v>332</v>
      </c>
      <c r="AO100" s="96">
        <v>325</v>
      </c>
      <c r="AP100" s="96">
        <v>288</v>
      </c>
      <c r="AQ100" s="96">
        <v>231</v>
      </c>
      <c r="AR100" s="96">
        <v>187</v>
      </c>
      <c r="AS100" s="96">
        <v>138</v>
      </c>
      <c r="AT100" s="96">
        <v>94</v>
      </c>
      <c r="AU100" s="96">
        <v>66</v>
      </c>
      <c r="AV100" s="96">
        <v>43</v>
      </c>
      <c r="AW100" s="96">
        <v>33</v>
      </c>
      <c r="AX100" s="95"/>
      <c r="AY100" s="94">
        <v>368</v>
      </c>
      <c r="AZ100" s="94">
        <v>1454</v>
      </c>
      <c r="BA100" s="94">
        <v>1795</v>
      </c>
      <c r="BB100" s="94">
        <v>1730</v>
      </c>
      <c r="BC100" s="94">
        <v>1638</v>
      </c>
      <c r="BD100" s="94">
        <v>1454</v>
      </c>
      <c r="BE100" s="94">
        <v>1321</v>
      </c>
      <c r="BF100" s="94">
        <v>1200</v>
      </c>
      <c r="BG100" s="94">
        <v>1021</v>
      </c>
      <c r="BH100" s="94">
        <v>857</v>
      </c>
      <c r="BI100" s="94">
        <v>741</v>
      </c>
      <c r="BJ100" s="94">
        <v>650</v>
      </c>
      <c r="BK100" s="94">
        <v>543</v>
      </c>
      <c r="BL100" s="94">
        <v>439</v>
      </c>
      <c r="BM100" s="94">
        <v>329</v>
      </c>
      <c r="BN100" s="94">
        <v>230</v>
      </c>
      <c r="BO100" s="94">
        <v>148</v>
      </c>
      <c r="BP100" s="94">
        <v>90</v>
      </c>
      <c r="BQ100" s="94">
        <v>79</v>
      </c>
      <c r="BR100" s="95"/>
      <c r="BS100" s="97">
        <v>350</v>
      </c>
      <c r="BT100" s="97">
        <v>1381</v>
      </c>
      <c r="BU100" s="97">
        <v>1727</v>
      </c>
      <c r="BV100" s="97">
        <v>1676</v>
      </c>
      <c r="BW100" s="97">
        <v>1593</v>
      </c>
      <c r="BX100" s="97">
        <v>1457</v>
      </c>
      <c r="BY100" s="97">
        <v>1349</v>
      </c>
      <c r="BZ100" s="97">
        <v>1263</v>
      </c>
      <c r="CA100" s="97">
        <v>1117</v>
      </c>
      <c r="CB100" s="97">
        <v>962</v>
      </c>
      <c r="CC100" s="97">
        <v>820</v>
      </c>
      <c r="CD100" s="97">
        <v>694</v>
      </c>
      <c r="CE100" s="97">
        <v>569</v>
      </c>
      <c r="CF100" s="97">
        <v>452</v>
      </c>
      <c r="CG100" s="97">
        <v>342</v>
      </c>
      <c r="CH100" s="97">
        <v>242</v>
      </c>
      <c r="CI100" s="97">
        <v>161</v>
      </c>
      <c r="CJ100" s="97">
        <v>101</v>
      </c>
      <c r="CK100" s="97">
        <v>91</v>
      </c>
      <c r="CM100">
        <f t="shared" si="42"/>
        <v>4567</v>
      </c>
      <c r="CN100">
        <f t="shared" si="43"/>
        <v>4640</v>
      </c>
      <c r="CO100">
        <f t="shared" si="44"/>
        <v>16087</v>
      </c>
      <c r="CP100">
        <f t="shared" si="45"/>
        <v>16347</v>
      </c>
      <c r="CQ100" s="3"/>
      <c r="CR100" s="3">
        <f t="shared" si="46"/>
        <v>0</v>
      </c>
      <c r="CS100" s="3">
        <f t="shared" si="47"/>
        <v>0</v>
      </c>
      <c r="CT100" s="3">
        <f t="shared" si="48"/>
        <v>0</v>
      </c>
      <c r="CU100" s="3">
        <f t="shared" si="49"/>
        <v>0</v>
      </c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</row>
    <row r="101" spans="1:179" x14ac:dyDescent="0.25">
      <c r="A101" s="101">
        <f t="shared" si="50"/>
        <v>93</v>
      </c>
      <c r="B101" s="68" t="s">
        <v>107</v>
      </c>
      <c r="C101" s="63">
        <f t="shared" si="36"/>
        <v>905</v>
      </c>
      <c r="D101" s="64">
        <f t="shared" si="37"/>
        <v>920</v>
      </c>
      <c r="E101" s="69">
        <f t="shared" si="38"/>
        <v>1825</v>
      </c>
      <c r="F101" s="66"/>
      <c r="G101" s="70">
        <f t="shared" si="39"/>
        <v>3190</v>
      </c>
      <c r="H101" s="64">
        <f t="shared" si="40"/>
        <v>3243</v>
      </c>
      <c r="I101" s="69">
        <f t="shared" si="41"/>
        <v>6433</v>
      </c>
      <c r="J101" s="99"/>
      <c r="K101" s="94">
        <v>17</v>
      </c>
      <c r="L101" s="94">
        <v>71</v>
      </c>
      <c r="M101" s="94">
        <v>90</v>
      </c>
      <c r="N101" s="94">
        <v>85</v>
      </c>
      <c r="O101" s="94">
        <v>72</v>
      </c>
      <c r="P101" s="94">
        <v>68</v>
      </c>
      <c r="Q101" s="94">
        <v>67</v>
      </c>
      <c r="R101" s="94">
        <v>76</v>
      </c>
      <c r="S101" s="94">
        <v>60</v>
      </c>
      <c r="T101" s="94">
        <v>55</v>
      </c>
      <c r="U101" s="94">
        <v>54</v>
      </c>
      <c r="V101" s="94">
        <v>50</v>
      </c>
      <c r="W101" s="94">
        <v>41</v>
      </c>
      <c r="X101" s="94">
        <v>33</v>
      </c>
      <c r="Y101" s="94">
        <v>25</v>
      </c>
      <c r="Z101" s="94">
        <v>17</v>
      </c>
      <c r="AA101" s="94">
        <v>12</v>
      </c>
      <c r="AB101" s="94">
        <v>7</v>
      </c>
      <c r="AC101" s="94">
        <v>5</v>
      </c>
      <c r="AD101" s="95"/>
      <c r="AE101" s="96">
        <v>15</v>
      </c>
      <c r="AF101" s="96">
        <v>64</v>
      </c>
      <c r="AG101" s="96">
        <v>79</v>
      </c>
      <c r="AH101" s="96">
        <v>76</v>
      </c>
      <c r="AI101" s="96">
        <v>66</v>
      </c>
      <c r="AJ101" s="96">
        <v>64</v>
      </c>
      <c r="AK101" s="96">
        <v>69</v>
      </c>
      <c r="AL101" s="96">
        <v>79</v>
      </c>
      <c r="AM101" s="96">
        <v>68</v>
      </c>
      <c r="AN101" s="96">
        <v>65</v>
      </c>
      <c r="AO101" s="96">
        <v>64</v>
      </c>
      <c r="AP101" s="96">
        <v>57</v>
      </c>
      <c r="AQ101" s="96">
        <v>45</v>
      </c>
      <c r="AR101" s="96">
        <v>37</v>
      </c>
      <c r="AS101" s="96">
        <v>27</v>
      </c>
      <c r="AT101" s="96">
        <v>18</v>
      </c>
      <c r="AU101" s="96">
        <v>13</v>
      </c>
      <c r="AV101" s="96">
        <v>8</v>
      </c>
      <c r="AW101" s="96">
        <v>6</v>
      </c>
      <c r="AX101" s="95"/>
      <c r="AY101" s="94">
        <v>73</v>
      </c>
      <c r="AZ101" s="94">
        <v>288</v>
      </c>
      <c r="BA101" s="94">
        <v>356</v>
      </c>
      <c r="BB101" s="94">
        <v>343</v>
      </c>
      <c r="BC101" s="94">
        <v>324</v>
      </c>
      <c r="BD101" s="94">
        <v>288</v>
      </c>
      <c r="BE101" s="94">
        <v>261</v>
      </c>
      <c r="BF101" s="94">
        <v>244</v>
      </c>
      <c r="BG101" s="94">
        <v>202</v>
      </c>
      <c r="BH101" s="94">
        <v>170</v>
      </c>
      <c r="BI101" s="94">
        <v>147</v>
      </c>
      <c r="BJ101" s="94">
        <v>129</v>
      </c>
      <c r="BK101" s="94">
        <v>107</v>
      </c>
      <c r="BL101" s="94">
        <v>87</v>
      </c>
      <c r="BM101" s="94">
        <v>65</v>
      </c>
      <c r="BN101" s="94">
        <v>45</v>
      </c>
      <c r="BO101" s="94">
        <v>29</v>
      </c>
      <c r="BP101" s="94">
        <v>17</v>
      </c>
      <c r="BQ101" s="94">
        <v>15</v>
      </c>
      <c r="BR101" s="95"/>
      <c r="BS101" s="97">
        <v>69</v>
      </c>
      <c r="BT101" s="97">
        <v>273</v>
      </c>
      <c r="BU101" s="97">
        <v>342</v>
      </c>
      <c r="BV101" s="97">
        <v>332</v>
      </c>
      <c r="BW101" s="97">
        <v>316</v>
      </c>
      <c r="BX101" s="97">
        <v>289</v>
      </c>
      <c r="BY101" s="97">
        <v>267</v>
      </c>
      <c r="BZ101" s="97">
        <v>259</v>
      </c>
      <c r="CA101" s="97">
        <v>221</v>
      </c>
      <c r="CB101" s="97">
        <v>190</v>
      </c>
      <c r="CC101" s="97">
        <v>162</v>
      </c>
      <c r="CD101" s="97">
        <v>137</v>
      </c>
      <c r="CE101" s="97">
        <v>112</v>
      </c>
      <c r="CF101" s="97">
        <v>89</v>
      </c>
      <c r="CG101" s="97">
        <v>67</v>
      </c>
      <c r="CH101" s="97">
        <v>48</v>
      </c>
      <c r="CI101" s="97">
        <v>32</v>
      </c>
      <c r="CJ101" s="97">
        <v>20</v>
      </c>
      <c r="CK101" s="97">
        <v>18</v>
      </c>
      <c r="CM101">
        <f t="shared" si="42"/>
        <v>905</v>
      </c>
      <c r="CN101">
        <f t="shared" si="43"/>
        <v>920</v>
      </c>
      <c r="CO101">
        <f t="shared" si="44"/>
        <v>3190</v>
      </c>
      <c r="CP101">
        <f t="shared" si="45"/>
        <v>3243</v>
      </c>
      <c r="CQ101" s="3"/>
      <c r="CR101" s="3">
        <f t="shared" si="46"/>
        <v>0</v>
      </c>
      <c r="CS101" s="3">
        <f t="shared" si="47"/>
        <v>0</v>
      </c>
      <c r="CT101" s="3">
        <f t="shared" si="48"/>
        <v>0</v>
      </c>
      <c r="CU101" s="3">
        <f t="shared" si="49"/>
        <v>0</v>
      </c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</row>
    <row r="102" spans="1:179" x14ac:dyDescent="0.25">
      <c r="A102" s="101">
        <f t="shared" si="50"/>
        <v>94</v>
      </c>
      <c r="B102" s="68" t="s">
        <v>108</v>
      </c>
      <c r="C102" s="63">
        <f t="shared" si="36"/>
        <v>597</v>
      </c>
      <c r="D102" s="64">
        <f t="shared" si="37"/>
        <v>607</v>
      </c>
      <c r="E102" s="69">
        <f t="shared" si="38"/>
        <v>1204</v>
      </c>
      <c r="F102" s="66"/>
      <c r="G102" s="70">
        <f t="shared" si="39"/>
        <v>2102</v>
      </c>
      <c r="H102" s="64">
        <f t="shared" si="40"/>
        <v>2136</v>
      </c>
      <c r="I102" s="69">
        <f t="shared" si="41"/>
        <v>4238</v>
      </c>
      <c r="J102" s="99"/>
      <c r="K102" s="94">
        <v>11</v>
      </c>
      <c r="L102" s="94">
        <v>46</v>
      </c>
      <c r="M102" s="94">
        <v>59</v>
      </c>
      <c r="N102" s="94">
        <v>56</v>
      </c>
      <c r="O102" s="94">
        <v>47</v>
      </c>
      <c r="P102" s="94">
        <v>44</v>
      </c>
      <c r="Q102" s="94">
        <v>44</v>
      </c>
      <c r="R102" s="94">
        <v>54</v>
      </c>
      <c r="S102" s="94">
        <v>39</v>
      </c>
      <c r="T102" s="94">
        <v>36</v>
      </c>
      <c r="U102" s="94">
        <v>36</v>
      </c>
      <c r="V102" s="94">
        <v>33</v>
      </c>
      <c r="W102" s="94">
        <v>27</v>
      </c>
      <c r="X102" s="94">
        <v>22</v>
      </c>
      <c r="Y102" s="94">
        <v>17</v>
      </c>
      <c r="Z102" s="94">
        <v>11</v>
      </c>
      <c r="AA102" s="94">
        <v>8</v>
      </c>
      <c r="AB102" s="94">
        <v>4</v>
      </c>
      <c r="AC102" s="94">
        <v>3</v>
      </c>
      <c r="AD102" s="95"/>
      <c r="AE102" s="96">
        <v>10</v>
      </c>
      <c r="AF102" s="96">
        <v>42</v>
      </c>
      <c r="AG102" s="96">
        <v>52</v>
      </c>
      <c r="AH102" s="96">
        <v>50</v>
      </c>
      <c r="AI102" s="96">
        <v>43</v>
      </c>
      <c r="AJ102" s="96">
        <v>42</v>
      </c>
      <c r="AK102" s="96">
        <v>45</v>
      </c>
      <c r="AL102" s="96">
        <v>55</v>
      </c>
      <c r="AM102" s="96">
        <v>45</v>
      </c>
      <c r="AN102" s="96">
        <v>43</v>
      </c>
      <c r="AO102" s="96">
        <v>42</v>
      </c>
      <c r="AP102" s="96">
        <v>37</v>
      </c>
      <c r="AQ102" s="96">
        <v>30</v>
      </c>
      <c r="AR102" s="96">
        <v>24</v>
      </c>
      <c r="AS102" s="96">
        <v>18</v>
      </c>
      <c r="AT102" s="96">
        <v>12</v>
      </c>
      <c r="AU102" s="96">
        <v>8</v>
      </c>
      <c r="AV102" s="96">
        <v>5</v>
      </c>
      <c r="AW102" s="96">
        <v>4</v>
      </c>
      <c r="AX102" s="95"/>
      <c r="AY102" s="94">
        <v>48</v>
      </c>
      <c r="AZ102" s="94">
        <v>190</v>
      </c>
      <c r="BA102" s="94">
        <v>234</v>
      </c>
      <c r="BB102" s="94">
        <v>226</v>
      </c>
      <c r="BC102" s="94">
        <v>214</v>
      </c>
      <c r="BD102" s="94">
        <v>190</v>
      </c>
      <c r="BE102" s="94">
        <v>172</v>
      </c>
      <c r="BF102" s="94">
        <v>162</v>
      </c>
      <c r="BG102" s="94">
        <v>133</v>
      </c>
      <c r="BH102" s="94">
        <v>112</v>
      </c>
      <c r="BI102" s="94">
        <v>96</v>
      </c>
      <c r="BJ102" s="94">
        <v>85</v>
      </c>
      <c r="BK102" s="94">
        <v>70</v>
      </c>
      <c r="BL102" s="94">
        <v>57</v>
      </c>
      <c r="BM102" s="94">
        <v>43</v>
      </c>
      <c r="BN102" s="94">
        <v>30</v>
      </c>
      <c r="BO102" s="94">
        <v>19</v>
      </c>
      <c r="BP102" s="94">
        <v>11</v>
      </c>
      <c r="BQ102" s="94">
        <v>10</v>
      </c>
      <c r="BR102" s="95"/>
      <c r="BS102" s="97">
        <v>45</v>
      </c>
      <c r="BT102" s="97">
        <v>180</v>
      </c>
      <c r="BU102" s="97">
        <v>225</v>
      </c>
      <c r="BV102" s="97">
        <v>219</v>
      </c>
      <c r="BW102" s="97">
        <v>208</v>
      </c>
      <c r="BX102" s="97">
        <v>190</v>
      </c>
      <c r="BY102" s="97">
        <v>176</v>
      </c>
      <c r="BZ102" s="97">
        <v>172</v>
      </c>
      <c r="CA102" s="97">
        <v>146</v>
      </c>
      <c r="CB102" s="97">
        <v>125</v>
      </c>
      <c r="CC102" s="97">
        <v>107</v>
      </c>
      <c r="CD102" s="97">
        <v>90</v>
      </c>
      <c r="CE102" s="97">
        <v>74</v>
      </c>
      <c r="CF102" s="97">
        <v>59</v>
      </c>
      <c r="CG102" s="97">
        <v>44</v>
      </c>
      <c r="CH102" s="97">
        <v>31</v>
      </c>
      <c r="CI102" s="97">
        <v>21</v>
      </c>
      <c r="CJ102" s="97">
        <v>13</v>
      </c>
      <c r="CK102" s="97">
        <v>11</v>
      </c>
      <c r="CM102">
        <f t="shared" si="42"/>
        <v>597</v>
      </c>
      <c r="CN102">
        <f t="shared" si="43"/>
        <v>607</v>
      </c>
      <c r="CO102">
        <f t="shared" si="44"/>
        <v>2102</v>
      </c>
      <c r="CP102">
        <f t="shared" si="45"/>
        <v>2136</v>
      </c>
      <c r="CQ102" s="3"/>
      <c r="CR102" s="3">
        <f t="shared" si="46"/>
        <v>0</v>
      </c>
      <c r="CS102" s="3">
        <f t="shared" si="47"/>
        <v>0</v>
      </c>
      <c r="CT102" s="3">
        <f t="shared" si="48"/>
        <v>0</v>
      </c>
      <c r="CU102" s="3">
        <f t="shared" si="49"/>
        <v>0</v>
      </c>
      <c r="CW102" s="93"/>
      <c r="CX102" s="93"/>
      <c r="CY102" s="93"/>
      <c r="CZ102" s="93"/>
      <c r="DA102" s="93"/>
      <c r="DB102" s="93"/>
      <c r="DC102" s="93"/>
      <c r="DD102" s="93"/>
      <c r="DE102" s="93"/>
      <c r="DF102" s="93"/>
      <c r="DG102" s="93"/>
      <c r="DH102" s="93"/>
      <c r="DI102" s="93"/>
      <c r="DJ102" s="93"/>
      <c r="DK102" s="93"/>
      <c r="DL102" s="93"/>
      <c r="DM102" s="93"/>
      <c r="DN102" s="93"/>
      <c r="DO102" s="93"/>
      <c r="DP102" s="93"/>
      <c r="DQ102" s="93"/>
      <c r="DR102" s="93"/>
      <c r="DS102" s="93"/>
      <c r="DT102" s="93"/>
      <c r="DU102" s="93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93"/>
      <c r="EK102" s="93"/>
      <c r="EL102" s="93"/>
      <c r="EM102" s="93"/>
      <c r="EN102" s="93"/>
      <c r="EO102" s="93"/>
      <c r="EP102" s="93"/>
      <c r="EQ102" s="93"/>
      <c r="ER102" s="93"/>
      <c r="ES102" s="93"/>
      <c r="ET102" s="93"/>
      <c r="EU102" s="93"/>
      <c r="EV102" s="93"/>
      <c r="EW102" s="93"/>
      <c r="EX102" s="93"/>
      <c r="EY102" s="93"/>
      <c r="EZ102" s="93"/>
      <c r="FA102" s="93"/>
      <c r="FB102" s="93"/>
      <c r="FC102" s="93"/>
      <c r="FD102" s="93"/>
      <c r="FE102" s="93"/>
      <c r="FF102" s="93"/>
      <c r="FG102" s="93"/>
      <c r="FH102" s="93"/>
      <c r="FI102" s="93"/>
      <c r="FJ102" s="93"/>
      <c r="FK102" s="93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</row>
    <row r="103" spans="1:179" x14ac:dyDescent="0.25">
      <c r="A103" s="101">
        <f t="shared" si="50"/>
        <v>95</v>
      </c>
      <c r="B103" s="68" t="s">
        <v>109</v>
      </c>
      <c r="C103" s="63">
        <f t="shared" si="36"/>
        <v>3122</v>
      </c>
      <c r="D103" s="64">
        <f t="shared" si="37"/>
        <v>3171</v>
      </c>
      <c r="E103" s="69">
        <f t="shared" si="38"/>
        <v>6293</v>
      </c>
      <c r="F103" s="66"/>
      <c r="G103" s="70">
        <f t="shared" si="39"/>
        <v>10997</v>
      </c>
      <c r="H103" s="64">
        <f t="shared" si="40"/>
        <v>11174</v>
      </c>
      <c r="I103" s="69">
        <f t="shared" si="41"/>
        <v>22171</v>
      </c>
      <c r="J103" s="99"/>
      <c r="K103" s="94">
        <v>59</v>
      </c>
      <c r="L103" s="94">
        <v>245</v>
      </c>
      <c r="M103" s="94">
        <v>311</v>
      </c>
      <c r="N103" s="94">
        <v>294</v>
      </c>
      <c r="O103" s="94">
        <v>248</v>
      </c>
      <c r="P103" s="94">
        <v>234</v>
      </c>
      <c r="Q103" s="94">
        <v>233</v>
      </c>
      <c r="R103" s="94">
        <v>245</v>
      </c>
      <c r="S103" s="94">
        <v>208</v>
      </c>
      <c r="T103" s="94">
        <v>190</v>
      </c>
      <c r="U103" s="94">
        <v>188</v>
      </c>
      <c r="V103" s="94">
        <v>173</v>
      </c>
      <c r="W103" s="94">
        <v>142</v>
      </c>
      <c r="X103" s="94">
        <v>116</v>
      </c>
      <c r="Y103" s="94">
        <v>88</v>
      </c>
      <c r="Z103" s="94">
        <v>61</v>
      </c>
      <c r="AA103" s="94">
        <v>42</v>
      </c>
      <c r="AB103" s="94">
        <v>26</v>
      </c>
      <c r="AC103" s="94">
        <v>19</v>
      </c>
      <c r="AD103" s="95"/>
      <c r="AE103" s="96">
        <v>53</v>
      </c>
      <c r="AF103" s="96">
        <v>221</v>
      </c>
      <c r="AG103" s="96">
        <v>273</v>
      </c>
      <c r="AH103" s="96">
        <v>262</v>
      </c>
      <c r="AI103" s="96">
        <v>228</v>
      </c>
      <c r="AJ103" s="96">
        <v>222</v>
      </c>
      <c r="AK103" s="96">
        <v>238</v>
      </c>
      <c r="AL103" s="96">
        <v>254</v>
      </c>
      <c r="AM103" s="96">
        <v>235</v>
      </c>
      <c r="AN103" s="96">
        <v>227</v>
      </c>
      <c r="AO103" s="96">
        <v>222</v>
      </c>
      <c r="AP103" s="96">
        <v>197</v>
      </c>
      <c r="AQ103" s="96">
        <v>157</v>
      </c>
      <c r="AR103" s="96">
        <v>128</v>
      </c>
      <c r="AS103" s="96">
        <v>94</v>
      </c>
      <c r="AT103" s="96">
        <v>64</v>
      </c>
      <c r="AU103" s="96">
        <v>45</v>
      </c>
      <c r="AV103" s="96">
        <v>29</v>
      </c>
      <c r="AW103" s="96">
        <v>22</v>
      </c>
      <c r="AX103" s="95"/>
      <c r="AY103" s="94">
        <v>251</v>
      </c>
      <c r="AZ103" s="94">
        <v>994</v>
      </c>
      <c r="BA103" s="94">
        <v>1227</v>
      </c>
      <c r="BB103" s="94">
        <v>1183</v>
      </c>
      <c r="BC103" s="94">
        <v>1119</v>
      </c>
      <c r="BD103" s="94">
        <v>994</v>
      </c>
      <c r="BE103" s="94">
        <v>903</v>
      </c>
      <c r="BF103" s="94">
        <v>823</v>
      </c>
      <c r="BG103" s="94">
        <v>698</v>
      </c>
      <c r="BH103" s="94">
        <v>586</v>
      </c>
      <c r="BI103" s="94">
        <v>506</v>
      </c>
      <c r="BJ103" s="94">
        <v>444</v>
      </c>
      <c r="BK103" s="94">
        <v>371</v>
      </c>
      <c r="BL103" s="94">
        <v>300</v>
      </c>
      <c r="BM103" s="94">
        <v>225</v>
      </c>
      <c r="BN103" s="94">
        <v>157</v>
      </c>
      <c r="BO103" s="94">
        <v>101</v>
      </c>
      <c r="BP103" s="94">
        <v>61</v>
      </c>
      <c r="BQ103" s="94">
        <v>54</v>
      </c>
      <c r="BR103" s="95"/>
      <c r="BS103" s="97">
        <v>239</v>
      </c>
      <c r="BT103" s="97">
        <v>943</v>
      </c>
      <c r="BU103" s="97">
        <v>1180</v>
      </c>
      <c r="BV103" s="97">
        <v>1145</v>
      </c>
      <c r="BW103" s="97">
        <v>1089</v>
      </c>
      <c r="BX103" s="97">
        <v>996</v>
      </c>
      <c r="BY103" s="97">
        <v>922</v>
      </c>
      <c r="BZ103" s="97">
        <v>869</v>
      </c>
      <c r="CA103" s="97">
        <v>763</v>
      </c>
      <c r="CB103" s="97">
        <v>657</v>
      </c>
      <c r="CC103" s="97">
        <v>560</v>
      </c>
      <c r="CD103" s="97">
        <v>474</v>
      </c>
      <c r="CE103" s="97">
        <v>389</v>
      </c>
      <c r="CF103" s="97">
        <v>309</v>
      </c>
      <c r="CG103" s="97">
        <v>233</v>
      </c>
      <c r="CH103" s="97">
        <v>165</v>
      </c>
      <c r="CI103" s="97">
        <v>110</v>
      </c>
      <c r="CJ103" s="97">
        <v>69</v>
      </c>
      <c r="CK103" s="97">
        <v>62</v>
      </c>
      <c r="CM103">
        <f t="shared" si="42"/>
        <v>3122</v>
      </c>
      <c r="CN103">
        <f t="shared" si="43"/>
        <v>3171</v>
      </c>
      <c r="CO103">
        <f t="shared" si="44"/>
        <v>10997</v>
      </c>
      <c r="CP103">
        <f t="shared" si="45"/>
        <v>11174</v>
      </c>
      <c r="CQ103" s="3"/>
      <c r="CR103" s="3">
        <f t="shared" si="46"/>
        <v>0</v>
      </c>
      <c r="CS103" s="3">
        <f t="shared" si="47"/>
        <v>0</v>
      </c>
      <c r="CT103" s="3">
        <f t="shared" si="48"/>
        <v>0</v>
      </c>
      <c r="CU103" s="3">
        <f t="shared" si="49"/>
        <v>0</v>
      </c>
      <c r="CW103" s="93"/>
      <c r="CX103" s="93"/>
      <c r="CY103" s="93"/>
      <c r="CZ103" s="93"/>
      <c r="DA103" s="93"/>
      <c r="DB103" s="93"/>
      <c r="DC103" s="93"/>
      <c r="DD103" s="93"/>
      <c r="DE103" s="93"/>
      <c r="DF103" s="93"/>
      <c r="DG103" s="93"/>
      <c r="DH103" s="93"/>
      <c r="DI103" s="93"/>
      <c r="DJ103" s="93"/>
      <c r="DK103" s="93"/>
      <c r="DL103" s="93"/>
      <c r="DM103" s="93"/>
      <c r="DN103" s="93"/>
      <c r="DO103" s="93"/>
      <c r="DP103" s="93"/>
      <c r="DQ103" s="93"/>
      <c r="DR103" s="93"/>
      <c r="DS103" s="93"/>
      <c r="DT103" s="93"/>
      <c r="DU103" s="93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93"/>
      <c r="EK103" s="93"/>
      <c r="EL103" s="93"/>
      <c r="EM103" s="93"/>
      <c r="EN103" s="93"/>
      <c r="EO103" s="93"/>
      <c r="EP103" s="93"/>
      <c r="EQ103" s="93"/>
      <c r="ER103" s="93"/>
      <c r="ES103" s="93"/>
      <c r="ET103" s="93"/>
      <c r="EU103" s="93"/>
      <c r="EV103" s="93"/>
      <c r="EW103" s="93"/>
      <c r="EX103" s="93"/>
      <c r="EY103" s="93"/>
      <c r="EZ103" s="93"/>
      <c r="FA103" s="93"/>
      <c r="FB103" s="93"/>
      <c r="FC103" s="93"/>
      <c r="FD103" s="93"/>
      <c r="FE103" s="93"/>
      <c r="FF103" s="93"/>
      <c r="FG103" s="93"/>
      <c r="FH103" s="93"/>
      <c r="FI103" s="93"/>
      <c r="FJ103" s="93"/>
      <c r="FK103" s="9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</row>
    <row r="104" spans="1:179" x14ac:dyDescent="0.25">
      <c r="A104" s="101">
        <f t="shared" si="50"/>
        <v>96</v>
      </c>
      <c r="B104" s="68" t="s">
        <v>110</v>
      </c>
      <c r="C104" s="63">
        <f t="shared" si="36"/>
        <v>6365</v>
      </c>
      <c r="D104" s="64">
        <f t="shared" si="37"/>
        <v>6469</v>
      </c>
      <c r="E104" s="69">
        <f t="shared" si="38"/>
        <v>12834</v>
      </c>
      <c r="F104" s="66"/>
      <c r="G104" s="70">
        <f t="shared" si="39"/>
        <v>22424</v>
      </c>
      <c r="H104" s="64">
        <f t="shared" si="40"/>
        <v>22786</v>
      </c>
      <c r="I104" s="69">
        <f t="shared" si="41"/>
        <v>45210</v>
      </c>
      <c r="J104" s="99"/>
      <c r="K104" s="94">
        <v>121</v>
      </c>
      <c r="L104" s="94">
        <v>500</v>
      </c>
      <c r="M104" s="94">
        <v>634</v>
      </c>
      <c r="N104" s="94">
        <v>600</v>
      </c>
      <c r="O104" s="94">
        <v>506</v>
      </c>
      <c r="P104" s="94">
        <v>478</v>
      </c>
      <c r="Q104" s="94">
        <v>475</v>
      </c>
      <c r="R104" s="94">
        <v>489</v>
      </c>
      <c r="S104" s="94">
        <v>425</v>
      </c>
      <c r="T104" s="94">
        <v>387</v>
      </c>
      <c r="U104" s="94">
        <v>384</v>
      </c>
      <c r="V104" s="94">
        <v>353</v>
      </c>
      <c r="W104" s="94">
        <v>290</v>
      </c>
      <c r="X104" s="94">
        <v>237</v>
      </c>
      <c r="Y104" s="94">
        <v>181</v>
      </c>
      <c r="Z104" s="94">
        <v>125</v>
      </c>
      <c r="AA104" s="94">
        <v>87</v>
      </c>
      <c r="AB104" s="94">
        <v>53</v>
      </c>
      <c r="AC104" s="94">
        <v>40</v>
      </c>
      <c r="AD104" s="95"/>
      <c r="AE104" s="96">
        <v>109</v>
      </c>
      <c r="AF104" s="96">
        <v>451</v>
      </c>
      <c r="AG104" s="96">
        <v>558</v>
      </c>
      <c r="AH104" s="96">
        <v>535</v>
      </c>
      <c r="AI104" s="96">
        <v>465</v>
      </c>
      <c r="AJ104" s="96">
        <v>454</v>
      </c>
      <c r="AK104" s="96">
        <v>486</v>
      </c>
      <c r="AL104" s="96">
        <v>507</v>
      </c>
      <c r="AM104" s="96">
        <v>480</v>
      </c>
      <c r="AN104" s="96">
        <v>463</v>
      </c>
      <c r="AO104" s="96">
        <v>454</v>
      </c>
      <c r="AP104" s="96">
        <v>402</v>
      </c>
      <c r="AQ104" s="96">
        <v>322</v>
      </c>
      <c r="AR104" s="96">
        <v>261</v>
      </c>
      <c r="AS104" s="96">
        <v>192</v>
      </c>
      <c r="AT104" s="96">
        <v>132</v>
      </c>
      <c r="AU104" s="96">
        <v>92</v>
      </c>
      <c r="AV104" s="96">
        <v>60</v>
      </c>
      <c r="AW104" s="96">
        <v>46</v>
      </c>
      <c r="AX104" s="95"/>
      <c r="AY104" s="94">
        <v>513</v>
      </c>
      <c r="AZ104" s="94">
        <v>2027</v>
      </c>
      <c r="BA104" s="94">
        <v>2502</v>
      </c>
      <c r="BB104" s="94">
        <v>2412</v>
      </c>
      <c r="BC104" s="94">
        <v>2283</v>
      </c>
      <c r="BD104" s="94">
        <v>2027</v>
      </c>
      <c r="BE104" s="94">
        <v>1841</v>
      </c>
      <c r="BF104" s="94">
        <v>1667</v>
      </c>
      <c r="BG104" s="94">
        <v>1424</v>
      </c>
      <c r="BH104" s="94">
        <v>1195</v>
      </c>
      <c r="BI104" s="94">
        <v>1033</v>
      </c>
      <c r="BJ104" s="94">
        <v>907</v>
      </c>
      <c r="BK104" s="94">
        <v>757</v>
      </c>
      <c r="BL104" s="94">
        <v>612</v>
      </c>
      <c r="BM104" s="94">
        <v>459</v>
      </c>
      <c r="BN104" s="94">
        <v>321</v>
      </c>
      <c r="BO104" s="94">
        <v>207</v>
      </c>
      <c r="BP104" s="94">
        <v>126</v>
      </c>
      <c r="BQ104" s="94">
        <v>111</v>
      </c>
      <c r="BR104" s="95"/>
      <c r="BS104" s="97">
        <v>488</v>
      </c>
      <c r="BT104" s="97">
        <v>1924</v>
      </c>
      <c r="BU104" s="97">
        <v>2407</v>
      </c>
      <c r="BV104" s="97">
        <v>2336</v>
      </c>
      <c r="BW104" s="97">
        <v>2221</v>
      </c>
      <c r="BX104" s="97">
        <v>2031</v>
      </c>
      <c r="BY104" s="97">
        <v>1880</v>
      </c>
      <c r="BZ104" s="97">
        <v>1760</v>
      </c>
      <c r="CA104" s="97">
        <v>1557</v>
      </c>
      <c r="CB104" s="97">
        <v>1341</v>
      </c>
      <c r="CC104" s="97">
        <v>1143</v>
      </c>
      <c r="CD104" s="97">
        <v>968</v>
      </c>
      <c r="CE104" s="97">
        <v>793</v>
      </c>
      <c r="CF104" s="97">
        <v>630</v>
      </c>
      <c r="CG104" s="97">
        <v>476</v>
      </c>
      <c r="CH104" s="97">
        <v>337</v>
      </c>
      <c r="CI104" s="97">
        <v>225</v>
      </c>
      <c r="CJ104" s="97">
        <v>142</v>
      </c>
      <c r="CK104" s="97">
        <v>127</v>
      </c>
      <c r="CM104">
        <f t="shared" si="42"/>
        <v>6365</v>
      </c>
      <c r="CN104">
        <f t="shared" si="43"/>
        <v>6469</v>
      </c>
      <c r="CO104">
        <f t="shared" si="44"/>
        <v>22424</v>
      </c>
      <c r="CP104">
        <f t="shared" si="45"/>
        <v>22786</v>
      </c>
      <c r="CQ104" s="3"/>
      <c r="CR104" s="3">
        <f t="shared" si="46"/>
        <v>0</v>
      </c>
      <c r="CS104" s="3">
        <f t="shared" si="47"/>
        <v>0</v>
      </c>
      <c r="CT104" s="3">
        <f t="shared" si="48"/>
        <v>0</v>
      </c>
      <c r="CU104" s="3">
        <f t="shared" si="49"/>
        <v>0</v>
      </c>
      <c r="CW104" s="93"/>
      <c r="CX104" s="93"/>
      <c r="CY104" s="93"/>
      <c r="CZ104" s="93"/>
      <c r="DA104" s="93"/>
      <c r="DB104" s="93"/>
      <c r="DC104" s="93"/>
      <c r="DD104" s="93"/>
      <c r="DE104" s="93"/>
      <c r="DF104" s="93"/>
      <c r="DG104" s="93"/>
      <c r="DH104" s="93"/>
      <c r="DI104" s="93"/>
      <c r="DJ104" s="93"/>
      <c r="DK104" s="93"/>
      <c r="DL104" s="93"/>
      <c r="DM104" s="93"/>
      <c r="DN104" s="93"/>
      <c r="DO104" s="93"/>
      <c r="DP104" s="93"/>
      <c r="DQ104" s="93"/>
      <c r="DR104" s="93"/>
      <c r="DS104" s="93"/>
      <c r="DT104" s="93"/>
      <c r="DU104" s="93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93"/>
      <c r="EK104" s="93"/>
      <c r="EL104" s="93"/>
      <c r="EM104" s="93"/>
      <c r="EN104" s="93"/>
      <c r="EO104" s="93"/>
      <c r="EP104" s="93"/>
      <c r="EQ104" s="93"/>
      <c r="ER104" s="93"/>
      <c r="ES104" s="93"/>
      <c r="ET104" s="93"/>
      <c r="EU104" s="93"/>
      <c r="EV104" s="93"/>
      <c r="EW104" s="93"/>
      <c r="EX104" s="93"/>
      <c r="EY104" s="93"/>
      <c r="EZ104" s="93"/>
      <c r="FA104" s="93"/>
      <c r="FB104" s="93"/>
      <c r="FC104" s="93"/>
      <c r="FD104" s="93"/>
      <c r="FE104" s="93"/>
      <c r="FF104" s="93"/>
      <c r="FG104" s="93"/>
      <c r="FH104" s="93"/>
      <c r="FI104" s="93"/>
      <c r="FJ104" s="93"/>
      <c r="FK104" s="93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</row>
    <row r="105" spans="1:179" x14ac:dyDescent="0.25">
      <c r="A105" s="101">
        <f t="shared" si="50"/>
        <v>97</v>
      </c>
      <c r="B105" s="68" t="s">
        <v>111</v>
      </c>
      <c r="C105" s="63">
        <f t="shared" si="36"/>
        <v>1868</v>
      </c>
      <c r="D105" s="64">
        <f t="shared" si="37"/>
        <v>1898</v>
      </c>
      <c r="E105" s="69">
        <f t="shared" si="38"/>
        <v>3766</v>
      </c>
      <c r="F105" s="66"/>
      <c r="G105" s="70">
        <f t="shared" si="39"/>
        <v>6579</v>
      </c>
      <c r="H105" s="64">
        <f t="shared" si="40"/>
        <v>6685</v>
      </c>
      <c r="I105" s="69">
        <f t="shared" si="41"/>
        <v>13264</v>
      </c>
      <c r="J105" s="99"/>
      <c r="K105" s="94">
        <v>35</v>
      </c>
      <c r="L105" s="94">
        <v>146</v>
      </c>
      <c r="M105" s="94">
        <v>186</v>
      </c>
      <c r="N105" s="94">
        <v>176</v>
      </c>
      <c r="O105" s="94">
        <v>148</v>
      </c>
      <c r="P105" s="94">
        <v>140</v>
      </c>
      <c r="Q105" s="94">
        <v>139</v>
      </c>
      <c r="R105" s="94">
        <v>152</v>
      </c>
      <c r="S105" s="94">
        <v>124</v>
      </c>
      <c r="T105" s="94">
        <v>113</v>
      </c>
      <c r="U105" s="94">
        <v>112</v>
      </c>
      <c r="V105" s="94">
        <v>103</v>
      </c>
      <c r="W105" s="94">
        <v>85</v>
      </c>
      <c r="X105" s="94">
        <v>69</v>
      </c>
      <c r="Y105" s="94">
        <v>53</v>
      </c>
      <c r="Z105" s="94">
        <v>36</v>
      </c>
      <c r="AA105" s="94">
        <v>25</v>
      </c>
      <c r="AB105" s="94">
        <v>15</v>
      </c>
      <c r="AC105" s="94">
        <v>11</v>
      </c>
      <c r="AD105" s="95"/>
      <c r="AE105" s="96">
        <v>32</v>
      </c>
      <c r="AF105" s="96">
        <v>132</v>
      </c>
      <c r="AG105" s="96">
        <v>163</v>
      </c>
      <c r="AH105" s="96">
        <v>156</v>
      </c>
      <c r="AI105" s="96">
        <v>136</v>
      </c>
      <c r="AJ105" s="96">
        <v>133</v>
      </c>
      <c r="AK105" s="96">
        <v>142</v>
      </c>
      <c r="AL105" s="96">
        <v>157</v>
      </c>
      <c r="AM105" s="96">
        <v>140</v>
      </c>
      <c r="AN105" s="96">
        <v>135</v>
      </c>
      <c r="AO105" s="96">
        <v>133</v>
      </c>
      <c r="AP105" s="96">
        <v>118</v>
      </c>
      <c r="AQ105" s="96">
        <v>94</v>
      </c>
      <c r="AR105" s="96">
        <v>76</v>
      </c>
      <c r="AS105" s="96">
        <v>56</v>
      </c>
      <c r="AT105" s="96">
        <v>38</v>
      </c>
      <c r="AU105" s="96">
        <v>27</v>
      </c>
      <c r="AV105" s="96">
        <v>17</v>
      </c>
      <c r="AW105" s="96">
        <v>13</v>
      </c>
      <c r="AX105" s="95"/>
      <c r="AY105" s="94">
        <v>150</v>
      </c>
      <c r="AZ105" s="94">
        <v>594</v>
      </c>
      <c r="BA105" s="94">
        <v>734</v>
      </c>
      <c r="BB105" s="94">
        <v>707</v>
      </c>
      <c r="BC105" s="94">
        <v>669</v>
      </c>
      <c r="BD105" s="94">
        <v>594</v>
      </c>
      <c r="BE105" s="94">
        <v>540</v>
      </c>
      <c r="BF105" s="94">
        <v>497</v>
      </c>
      <c r="BG105" s="94">
        <v>417</v>
      </c>
      <c r="BH105" s="94">
        <v>350</v>
      </c>
      <c r="BI105" s="94">
        <v>303</v>
      </c>
      <c r="BJ105" s="94">
        <v>266</v>
      </c>
      <c r="BK105" s="94">
        <v>222</v>
      </c>
      <c r="BL105" s="94">
        <v>179</v>
      </c>
      <c r="BM105" s="94">
        <v>134</v>
      </c>
      <c r="BN105" s="94">
        <v>94</v>
      </c>
      <c r="BO105" s="94">
        <v>60</v>
      </c>
      <c r="BP105" s="94">
        <v>37</v>
      </c>
      <c r="BQ105" s="94">
        <v>32</v>
      </c>
      <c r="BR105" s="95"/>
      <c r="BS105" s="97">
        <v>143</v>
      </c>
      <c r="BT105" s="97">
        <v>564</v>
      </c>
      <c r="BU105" s="97">
        <v>706</v>
      </c>
      <c r="BV105" s="97">
        <v>685</v>
      </c>
      <c r="BW105" s="97">
        <v>651</v>
      </c>
      <c r="BX105" s="97">
        <v>596</v>
      </c>
      <c r="BY105" s="97">
        <v>551</v>
      </c>
      <c r="BZ105" s="97">
        <v>521</v>
      </c>
      <c r="CA105" s="97">
        <v>457</v>
      </c>
      <c r="CB105" s="97">
        <v>393</v>
      </c>
      <c r="CC105" s="97">
        <v>335</v>
      </c>
      <c r="CD105" s="97">
        <v>284</v>
      </c>
      <c r="CE105" s="97">
        <v>232</v>
      </c>
      <c r="CF105" s="97">
        <v>185</v>
      </c>
      <c r="CG105" s="97">
        <v>139</v>
      </c>
      <c r="CH105" s="97">
        <v>99</v>
      </c>
      <c r="CI105" s="97">
        <v>66</v>
      </c>
      <c r="CJ105" s="97">
        <v>41</v>
      </c>
      <c r="CK105" s="97">
        <v>37</v>
      </c>
      <c r="CM105">
        <f t="shared" si="42"/>
        <v>1868</v>
      </c>
      <c r="CN105">
        <f t="shared" si="43"/>
        <v>1898</v>
      </c>
      <c r="CO105">
        <f t="shared" si="44"/>
        <v>6579</v>
      </c>
      <c r="CP105">
        <f t="shared" si="45"/>
        <v>6685</v>
      </c>
      <c r="CQ105" s="3"/>
      <c r="CR105" s="3">
        <f t="shared" si="46"/>
        <v>0</v>
      </c>
      <c r="CS105" s="3">
        <f t="shared" si="47"/>
        <v>0</v>
      </c>
      <c r="CT105" s="3">
        <f t="shared" si="48"/>
        <v>0</v>
      </c>
      <c r="CU105" s="3">
        <f t="shared" si="49"/>
        <v>0</v>
      </c>
      <c r="CW105" s="93"/>
      <c r="CX105" s="93"/>
      <c r="CY105" s="93"/>
      <c r="CZ105" s="93"/>
      <c r="DA105" s="93"/>
      <c r="DB105" s="93"/>
      <c r="DC105" s="93"/>
      <c r="DD105" s="93"/>
      <c r="DE105" s="93"/>
      <c r="DF105" s="93"/>
      <c r="DG105" s="93"/>
      <c r="DH105" s="93"/>
      <c r="DI105" s="93"/>
      <c r="DJ105" s="93"/>
      <c r="DK105" s="93"/>
      <c r="DL105" s="93"/>
      <c r="DM105" s="93"/>
      <c r="DN105" s="93"/>
      <c r="DO105" s="93"/>
      <c r="DP105" s="93"/>
      <c r="DQ105" s="93"/>
      <c r="DR105" s="93"/>
      <c r="DS105" s="93"/>
      <c r="DT105" s="93"/>
      <c r="DU105" s="93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93"/>
      <c r="EK105" s="93"/>
      <c r="EL105" s="93"/>
      <c r="EM105" s="93"/>
      <c r="EN105" s="93"/>
      <c r="EO105" s="93"/>
      <c r="EP105" s="93"/>
      <c r="EQ105" s="93"/>
      <c r="ER105" s="93"/>
      <c r="ES105" s="93"/>
      <c r="ET105" s="93"/>
      <c r="EU105" s="93"/>
      <c r="EV105" s="93"/>
      <c r="EW105" s="93"/>
      <c r="EX105" s="93"/>
      <c r="EY105" s="93"/>
      <c r="EZ105" s="93"/>
      <c r="FA105" s="93"/>
      <c r="FB105" s="93"/>
      <c r="FC105" s="93"/>
      <c r="FD105" s="93"/>
      <c r="FE105" s="93"/>
      <c r="FF105" s="93"/>
      <c r="FG105" s="93"/>
      <c r="FH105" s="93"/>
      <c r="FI105" s="93"/>
      <c r="FJ105" s="93"/>
      <c r="FK105" s="93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</row>
    <row r="106" spans="1:179" x14ac:dyDescent="0.25">
      <c r="A106" s="101">
        <f t="shared" si="50"/>
        <v>98</v>
      </c>
      <c r="B106" s="68" t="s">
        <v>112</v>
      </c>
      <c r="C106" s="63">
        <f t="shared" si="36"/>
        <v>2299</v>
      </c>
      <c r="D106" s="64">
        <f t="shared" si="37"/>
        <v>2335</v>
      </c>
      <c r="E106" s="69">
        <f t="shared" si="38"/>
        <v>4634</v>
      </c>
      <c r="F106" s="66"/>
      <c r="G106" s="70">
        <f t="shared" si="39"/>
        <v>8095</v>
      </c>
      <c r="H106" s="64">
        <f t="shared" si="40"/>
        <v>8225</v>
      </c>
      <c r="I106" s="69">
        <f t="shared" si="41"/>
        <v>16320</v>
      </c>
      <c r="J106" s="99"/>
      <c r="K106" s="94">
        <v>44</v>
      </c>
      <c r="L106" s="94">
        <v>180</v>
      </c>
      <c r="M106" s="94">
        <v>229</v>
      </c>
      <c r="N106" s="94">
        <v>216</v>
      </c>
      <c r="O106" s="94">
        <v>182</v>
      </c>
      <c r="P106" s="94">
        <v>172</v>
      </c>
      <c r="Q106" s="94">
        <v>171</v>
      </c>
      <c r="R106" s="94">
        <v>183</v>
      </c>
      <c r="S106" s="94">
        <v>153</v>
      </c>
      <c r="T106" s="94">
        <v>140</v>
      </c>
      <c r="U106" s="94">
        <v>138</v>
      </c>
      <c r="V106" s="94">
        <v>127</v>
      </c>
      <c r="W106" s="94">
        <v>105</v>
      </c>
      <c r="X106" s="94">
        <v>85</v>
      </c>
      <c r="Y106" s="94">
        <v>65</v>
      </c>
      <c r="Z106" s="94">
        <v>45</v>
      </c>
      <c r="AA106" s="94">
        <v>31</v>
      </c>
      <c r="AB106" s="94">
        <v>19</v>
      </c>
      <c r="AC106" s="94">
        <v>14</v>
      </c>
      <c r="AD106" s="95"/>
      <c r="AE106" s="96">
        <v>39</v>
      </c>
      <c r="AF106" s="96">
        <v>163</v>
      </c>
      <c r="AG106" s="96">
        <v>201</v>
      </c>
      <c r="AH106" s="96">
        <v>193</v>
      </c>
      <c r="AI106" s="96">
        <v>168</v>
      </c>
      <c r="AJ106" s="96">
        <v>164</v>
      </c>
      <c r="AK106" s="96">
        <v>175</v>
      </c>
      <c r="AL106" s="96">
        <v>187</v>
      </c>
      <c r="AM106" s="96">
        <v>173</v>
      </c>
      <c r="AN106" s="96">
        <v>167</v>
      </c>
      <c r="AO106" s="96">
        <v>164</v>
      </c>
      <c r="AP106" s="96">
        <v>145</v>
      </c>
      <c r="AQ106" s="96">
        <v>116</v>
      </c>
      <c r="AR106" s="96">
        <v>94</v>
      </c>
      <c r="AS106" s="96">
        <v>69</v>
      </c>
      <c r="AT106" s="96">
        <v>47</v>
      </c>
      <c r="AU106" s="96">
        <v>33</v>
      </c>
      <c r="AV106" s="96">
        <v>21</v>
      </c>
      <c r="AW106" s="96">
        <v>16</v>
      </c>
      <c r="AX106" s="95"/>
      <c r="AY106" s="94">
        <v>185</v>
      </c>
      <c r="AZ106" s="94">
        <v>732</v>
      </c>
      <c r="BA106" s="94">
        <v>903</v>
      </c>
      <c r="BB106" s="94">
        <v>870</v>
      </c>
      <c r="BC106" s="94">
        <v>824</v>
      </c>
      <c r="BD106" s="94">
        <v>732</v>
      </c>
      <c r="BE106" s="94">
        <v>664</v>
      </c>
      <c r="BF106" s="94">
        <v>606</v>
      </c>
      <c r="BG106" s="94">
        <v>514</v>
      </c>
      <c r="BH106" s="94">
        <v>431</v>
      </c>
      <c r="BI106" s="94">
        <v>373</v>
      </c>
      <c r="BJ106" s="94">
        <v>327</v>
      </c>
      <c r="BK106" s="94">
        <v>273</v>
      </c>
      <c r="BL106" s="94">
        <v>221</v>
      </c>
      <c r="BM106" s="94">
        <v>165</v>
      </c>
      <c r="BN106" s="94">
        <v>116</v>
      </c>
      <c r="BO106" s="94">
        <v>74</v>
      </c>
      <c r="BP106" s="94">
        <v>45</v>
      </c>
      <c r="BQ106" s="94">
        <v>40</v>
      </c>
      <c r="BR106" s="95"/>
      <c r="BS106" s="97">
        <v>176</v>
      </c>
      <c r="BT106" s="97">
        <v>694</v>
      </c>
      <c r="BU106" s="97">
        <v>869</v>
      </c>
      <c r="BV106" s="97">
        <v>843</v>
      </c>
      <c r="BW106" s="97">
        <v>801</v>
      </c>
      <c r="BX106" s="97">
        <v>733</v>
      </c>
      <c r="BY106" s="97">
        <v>678</v>
      </c>
      <c r="BZ106" s="97">
        <v>641</v>
      </c>
      <c r="CA106" s="97">
        <v>562</v>
      </c>
      <c r="CB106" s="97">
        <v>484</v>
      </c>
      <c r="CC106" s="97">
        <v>412</v>
      </c>
      <c r="CD106" s="97">
        <v>349</v>
      </c>
      <c r="CE106" s="97">
        <v>286</v>
      </c>
      <c r="CF106" s="97">
        <v>227</v>
      </c>
      <c r="CG106" s="97">
        <v>172</v>
      </c>
      <c r="CH106" s="97">
        <v>121</v>
      </c>
      <c r="CI106" s="97">
        <v>81</v>
      </c>
      <c r="CJ106" s="97">
        <v>51</v>
      </c>
      <c r="CK106" s="97">
        <v>45</v>
      </c>
      <c r="CM106">
        <f t="shared" si="42"/>
        <v>2299</v>
      </c>
      <c r="CN106">
        <f t="shared" si="43"/>
        <v>2335</v>
      </c>
      <c r="CO106">
        <f t="shared" si="44"/>
        <v>8095</v>
      </c>
      <c r="CP106">
        <f t="shared" si="45"/>
        <v>8225</v>
      </c>
      <c r="CQ106" s="3"/>
      <c r="CR106" s="3">
        <f t="shared" si="46"/>
        <v>0</v>
      </c>
      <c r="CS106" s="3">
        <f t="shared" si="47"/>
        <v>0</v>
      </c>
      <c r="CT106" s="3">
        <f t="shared" si="48"/>
        <v>0</v>
      </c>
      <c r="CU106" s="3">
        <f t="shared" si="49"/>
        <v>0</v>
      </c>
      <c r="CW106" s="93"/>
      <c r="CX106" s="93"/>
      <c r="CY106" s="93"/>
      <c r="CZ106" s="93"/>
      <c r="DA106" s="93"/>
      <c r="DB106" s="93"/>
      <c r="DC106" s="93"/>
      <c r="DD106" s="93"/>
      <c r="DE106" s="93"/>
      <c r="DF106" s="93"/>
      <c r="DG106" s="93"/>
      <c r="DH106" s="93"/>
      <c r="DI106" s="93"/>
      <c r="DJ106" s="93"/>
      <c r="DK106" s="93"/>
      <c r="DL106" s="93"/>
      <c r="DM106" s="93"/>
      <c r="DN106" s="93"/>
      <c r="DO106" s="93"/>
      <c r="DP106" s="93"/>
      <c r="DQ106" s="93"/>
      <c r="DR106" s="93"/>
      <c r="DS106" s="93"/>
      <c r="DT106" s="93"/>
      <c r="DU106" s="93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93"/>
      <c r="EK106" s="93"/>
      <c r="EL106" s="93"/>
      <c r="EM106" s="93"/>
      <c r="EN106" s="93"/>
      <c r="EO106" s="93"/>
      <c r="EP106" s="93"/>
      <c r="EQ106" s="93"/>
      <c r="ER106" s="93"/>
      <c r="ES106" s="93"/>
      <c r="ET106" s="93"/>
      <c r="EU106" s="93"/>
      <c r="EV106" s="93"/>
      <c r="EW106" s="93"/>
      <c r="EX106" s="93"/>
      <c r="EY106" s="93"/>
      <c r="EZ106" s="93"/>
      <c r="FA106" s="93"/>
      <c r="FB106" s="93"/>
      <c r="FC106" s="93"/>
      <c r="FD106" s="93"/>
      <c r="FE106" s="93"/>
      <c r="FF106" s="93"/>
      <c r="FG106" s="93"/>
      <c r="FH106" s="93"/>
      <c r="FI106" s="93"/>
      <c r="FJ106" s="93"/>
      <c r="FK106" s="93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</row>
    <row r="107" spans="1:179" x14ac:dyDescent="0.25">
      <c r="A107" s="101">
        <f t="shared" si="50"/>
        <v>99</v>
      </c>
      <c r="B107" s="68" t="s">
        <v>113</v>
      </c>
      <c r="C107" s="63">
        <f t="shared" si="36"/>
        <v>1031</v>
      </c>
      <c r="D107" s="64">
        <f t="shared" si="37"/>
        <v>1048</v>
      </c>
      <c r="E107" s="69">
        <f t="shared" si="38"/>
        <v>2079</v>
      </c>
      <c r="F107" s="66"/>
      <c r="G107" s="70">
        <f t="shared" si="39"/>
        <v>3630</v>
      </c>
      <c r="H107" s="64">
        <f t="shared" si="40"/>
        <v>3687</v>
      </c>
      <c r="I107" s="69">
        <f t="shared" si="41"/>
        <v>7317</v>
      </c>
      <c r="J107" s="99"/>
      <c r="K107" s="94">
        <v>19</v>
      </c>
      <c r="L107" s="94">
        <v>81</v>
      </c>
      <c r="M107" s="94">
        <v>102</v>
      </c>
      <c r="N107" s="94">
        <v>97</v>
      </c>
      <c r="O107" s="94">
        <v>82</v>
      </c>
      <c r="P107" s="94">
        <v>77</v>
      </c>
      <c r="Q107" s="94">
        <v>76</v>
      </c>
      <c r="R107" s="94">
        <v>86</v>
      </c>
      <c r="S107" s="94">
        <v>68</v>
      </c>
      <c r="T107" s="94">
        <v>62</v>
      </c>
      <c r="U107" s="94">
        <v>62</v>
      </c>
      <c r="V107" s="94">
        <v>57</v>
      </c>
      <c r="W107" s="94">
        <v>47</v>
      </c>
      <c r="X107" s="94">
        <v>38</v>
      </c>
      <c r="Y107" s="94">
        <v>29</v>
      </c>
      <c r="Z107" s="94">
        <v>20</v>
      </c>
      <c r="AA107" s="94">
        <v>14</v>
      </c>
      <c r="AB107" s="94">
        <v>8</v>
      </c>
      <c r="AC107" s="94">
        <v>6</v>
      </c>
      <c r="AD107" s="95"/>
      <c r="AE107" s="96">
        <v>17</v>
      </c>
      <c r="AF107" s="96">
        <v>73</v>
      </c>
      <c r="AG107" s="96">
        <v>90</v>
      </c>
      <c r="AH107" s="96">
        <v>86</v>
      </c>
      <c r="AI107" s="96">
        <v>75</v>
      </c>
      <c r="AJ107" s="96">
        <v>73</v>
      </c>
      <c r="AK107" s="96">
        <v>78</v>
      </c>
      <c r="AL107" s="96">
        <v>90</v>
      </c>
      <c r="AM107" s="96">
        <v>77</v>
      </c>
      <c r="AN107" s="96">
        <v>75</v>
      </c>
      <c r="AO107" s="96">
        <v>73</v>
      </c>
      <c r="AP107" s="96">
        <v>65</v>
      </c>
      <c r="AQ107" s="96">
        <v>52</v>
      </c>
      <c r="AR107" s="96">
        <v>42</v>
      </c>
      <c r="AS107" s="96">
        <v>31</v>
      </c>
      <c r="AT107" s="96">
        <v>21</v>
      </c>
      <c r="AU107" s="96">
        <v>14</v>
      </c>
      <c r="AV107" s="96">
        <v>9</v>
      </c>
      <c r="AW107" s="96">
        <v>7</v>
      </c>
      <c r="AX107" s="95"/>
      <c r="AY107" s="94">
        <v>83</v>
      </c>
      <c r="AZ107" s="94">
        <v>328</v>
      </c>
      <c r="BA107" s="94">
        <v>405</v>
      </c>
      <c r="BB107" s="94">
        <v>390</v>
      </c>
      <c r="BC107" s="94">
        <v>369</v>
      </c>
      <c r="BD107" s="94">
        <v>328</v>
      </c>
      <c r="BE107" s="94">
        <v>298</v>
      </c>
      <c r="BF107" s="94">
        <v>276</v>
      </c>
      <c r="BG107" s="94">
        <v>230</v>
      </c>
      <c r="BH107" s="94">
        <v>193</v>
      </c>
      <c r="BI107" s="94">
        <v>167</v>
      </c>
      <c r="BJ107" s="94">
        <v>146</v>
      </c>
      <c r="BK107" s="94">
        <v>122</v>
      </c>
      <c r="BL107" s="94">
        <v>99</v>
      </c>
      <c r="BM107" s="94">
        <v>74</v>
      </c>
      <c r="BN107" s="94">
        <v>52</v>
      </c>
      <c r="BO107" s="94">
        <v>33</v>
      </c>
      <c r="BP107" s="94">
        <v>20</v>
      </c>
      <c r="BQ107" s="94">
        <v>17</v>
      </c>
      <c r="BR107" s="95"/>
      <c r="BS107" s="97">
        <v>79</v>
      </c>
      <c r="BT107" s="97">
        <v>311</v>
      </c>
      <c r="BU107" s="97">
        <v>389</v>
      </c>
      <c r="BV107" s="97">
        <v>378</v>
      </c>
      <c r="BW107" s="97">
        <v>359</v>
      </c>
      <c r="BX107" s="97">
        <v>328</v>
      </c>
      <c r="BY107" s="97">
        <v>304</v>
      </c>
      <c r="BZ107" s="97">
        <v>290</v>
      </c>
      <c r="CA107" s="97">
        <v>252</v>
      </c>
      <c r="CB107" s="97">
        <v>217</v>
      </c>
      <c r="CC107" s="97">
        <v>184</v>
      </c>
      <c r="CD107" s="97">
        <v>156</v>
      </c>
      <c r="CE107" s="97">
        <v>128</v>
      </c>
      <c r="CF107" s="97">
        <v>102</v>
      </c>
      <c r="CG107" s="97">
        <v>77</v>
      </c>
      <c r="CH107" s="97">
        <v>54</v>
      </c>
      <c r="CI107" s="97">
        <v>36</v>
      </c>
      <c r="CJ107" s="97">
        <v>23</v>
      </c>
      <c r="CK107" s="97">
        <v>20</v>
      </c>
      <c r="CM107">
        <f t="shared" si="42"/>
        <v>1031</v>
      </c>
      <c r="CN107">
        <f t="shared" si="43"/>
        <v>1048</v>
      </c>
      <c r="CO107">
        <f t="shared" si="44"/>
        <v>3630</v>
      </c>
      <c r="CP107">
        <f t="shared" si="45"/>
        <v>3687</v>
      </c>
      <c r="CQ107" s="3"/>
      <c r="CR107" s="3">
        <f t="shared" si="46"/>
        <v>0</v>
      </c>
      <c r="CS107" s="3">
        <f t="shared" si="47"/>
        <v>0</v>
      </c>
      <c r="CT107" s="3">
        <f t="shared" si="48"/>
        <v>0</v>
      </c>
      <c r="CU107" s="3">
        <f t="shared" si="49"/>
        <v>0</v>
      </c>
      <c r="CW107" s="93"/>
      <c r="CX107" s="93"/>
      <c r="CY107" s="93"/>
      <c r="CZ107" s="93"/>
      <c r="DA107" s="93"/>
      <c r="DB107" s="93"/>
      <c r="DC107" s="93"/>
      <c r="DD107" s="93"/>
      <c r="DE107" s="93"/>
      <c r="DF107" s="93"/>
      <c r="DG107" s="93"/>
      <c r="DH107" s="93"/>
      <c r="DI107" s="93"/>
      <c r="DJ107" s="93"/>
      <c r="DK107" s="93"/>
      <c r="DL107" s="93"/>
      <c r="DM107" s="93"/>
      <c r="DN107" s="93"/>
      <c r="DO107" s="93"/>
      <c r="DP107" s="93"/>
      <c r="DQ107" s="93"/>
      <c r="DR107" s="93"/>
      <c r="DS107" s="93"/>
      <c r="DT107" s="93"/>
      <c r="DU107" s="93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93"/>
      <c r="EK107" s="93"/>
      <c r="EL107" s="93"/>
      <c r="EM107" s="93"/>
      <c r="EN107" s="93"/>
      <c r="EO107" s="93"/>
      <c r="EP107" s="93"/>
      <c r="EQ107" s="93"/>
      <c r="ER107" s="93"/>
      <c r="ES107" s="93"/>
      <c r="ET107" s="93"/>
      <c r="EU107" s="93"/>
      <c r="EV107" s="93"/>
      <c r="EW107" s="93"/>
      <c r="EX107" s="93"/>
      <c r="EY107" s="93"/>
      <c r="EZ107" s="93"/>
      <c r="FA107" s="93"/>
      <c r="FB107" s="93"/>
      <c r="FC107" s="93"/>
      <c r="FD107" s="93"/>
      <c r="FE107" s="93"/>
      <c r="FF107" s="93"/>
      <c r="FG107" s="93"/>
      <c r="FH107" s="93"/>
      <c r="FI107" s="93"/>
      <c r="FJ107" s="93"/>
      <c r="FK107" s="93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</row>
    <row r="108" spans="1:179" x14ac:dyDescent="0.25">
      <c r="A108" s="101">
        <f t="shared" si="50"/>
        <v>100</v>
      </c>
      <c r="B108" s="68" t="s">
        <v>114</v>
      </c>
      <c r="C108" s="63">
        <f t="shared" si="36"/>
        <v>1310</v>
      </c>
      <c r="D108" s="64">
        <f t="shared" si="37"/>
        <v>1332</v>
      </c>
      <c r="E108" s="69">
        <f t="shared" si="38"/>
        <v>2642</v>
      </c>
      <c r="F108" s="66"/>
      <c r="G108" s="70">
        <f t="shared" si="39"/>
        <v>4616</v>
      </c>
      <c r="H108" s="64">
        <f t="shared" si="40"/>
        <v>4692</v>
      </c>
      <c r="I108" s="69">
        <f t="shared" si="41"/>
        <v>9308</v>
      </c>
      <c r="J108" s="99"/>
      <c r="K108" s="94">
        <v>25</v>
      </c>
      <c r="L108" s="94">
        <v>102</v>
      </c>
      <c r="M108" s="94">
        <v>130</v>
      </c>
      <c r="N108" s="94">
        <v>123</v>
      </c>
      <c r="O108" s="94">
        <v>104</v>
      </c>
      <c r="P108" s="94">
        <v>98</v>
      </c>
      <c r="Q108" s="94">
        <v>97</v>
      </c>
      <c r="R108" s="94">
        <v>109</v>
      </c>
      <c r="S108" s="94">
        <v>87</v>
      </c>
      <c r="T108" s="94">
        <v>79</v>
      </c>
      <c r="U108" s="94">
        <v>79</v>
      </c>
      <c r="V108" s="94">
        <v>72</v>
      </c>
      <c r="W108" s="94">
        <v>59</v>
      </c>
      <c r="X108" s="94">
        <v>48</v>
      </c>
      <c r="Y108" s="94">
        <v>37</v>
      </c>
      <c r="Z108" s="94">
        <v>25</v>
      </c>
      <c r="AA108" s="94">
        <v>18</v>
      </c>
      <c r="AB108" s="94">
        <v>10</v>
      </c>
      <c r="AC108" s="94">
        <v>8</v>
      </c>
      <c r="AD108" s="95"/>
      <c r="AE108" s="96">
        <v>22</v>
      </c>
      <c r="AF108" s="96">
        <v>92</v>
      </c>
      <c r="AG108" s="96">
        <v>114</v>
      </c>
      <c r="AH108" s="96">
        <v>110</v>
      </c>
      <c r="AI108" s="96">
        <v>95</v>
      </c>
      <c r="AJ108" s="96">
        <v>93</v>
      </c>
      <c r="AK108" s="96">
        <v>100</v>
      </c>
      <c r="AL108" s="96">
        <v>114</v>
      </c>
      <c r="AM108" s="96">
        <v>98</v>
      </c>
      <c r="AN108" s="96">
        <v>95</v>
      </c>
      <c r="AO108" s="96">
        <v>93</v>
      </c>
      <c r="AP108" s="96">
        <v>82</v>
      </c>
      <c r="AQ108" s="96">
        <v>66</v>
      </c>
      <c r="AR108" s="96">
        <v>53</v>
      </c>
      <c r="AS108" s="96">
        <v>39</v>
      </c>
      <c r="AT108" s="96">
        <v>27</v>
      </c>
      <c r="AU108" s="96">
        <v>18</v>
      </c>
      <c r="AV108" s="96">
        <v>12</v>
      </c>
      <c r="AW108" s="96">
        <v>9</v>
      </c>
      <c r="AX108" s="95"/>
      <c r="AY108" s="94">
        <v>105</v>
      </c>
      <c r="AZ108" s="94">
        <v>417</v>
      </c>
      <c r="BA108" s="94">
        <v>515</v>
      </c>
      <c r="BB108" s="94">
        <v>496</v>
      </c>
      <c r="BC108" s="94">
        <v>470</v>
      </c>
      <c r="BD108" s="94">
        <v>417</v>
      </c>
      <c r="BE108" s="94">
        <v>379</v>
      </c>
      <c r="BF108" s="94">
        <v>350</v>
      </c>
      <c r="BG108" s="94">
        <v>293</v>
      </c>
      <c r="BH108" s="94">
        <v>246</v>
      </c>
      <c r="BI108" s="94">
        <v>212</v>
      </c>
      <c r="BJ108" s="94">
        <v>186</v>
      </c>
      <c r="BK108" s="94">
        <v>155</v>
      </c>
      <c r="BL108" s="94">
        <v>126</v>
      </c>
      <c r="BM108" s="94">
        <v>94</v>
      </c>
      <c r="BN108" s="94">
        <v>66</v>
      </c>
      <c r="BO108" s="94">
        <v>42</v>
      </c>
      <c r="BP108" s="94">
        <v>25</v>
      </c>
      <c r="BQ108" s="94">
        <v>22</v>
      </c>
      <c r="BR108" s="95"/>
      <c r="BS108" s="97">
        <v>100</v>
      </c>
      <c r="BT108" s="97">
        <v>396</v>
      </c>
      <c r="BU108" s="97">
        <v>495</v>
      </c>
      <c r="BV108" s="97">
        <v>481</v>
      </c>
      <c r="BW108" s="97">
        <v>457</v>
      </c>
      <c r="BX108" s="97">
        <v>418</v>
      </c>
      <c r="BY108" s="97">
        <v>387</v>
      </c>
      <c r="BZ108" s="97">
        <v>368</v>
      </c>
      <c r="CA108" s="97">
        <v>320</v>
      </c>
      <c r="CB108" s="97">
        <v>276</v>
      </c>
      <c r="CC108" s="97">
        <v>235</v>
      </c>
      <c r="CD108" s="97">
        <v>199</v>
      </c>
      <c r="CE108" s="97">
        <v>163</v>
      </c>
      <c r="CF108" s="97">
        <v>129</v>
      </c>
      <c r="CG108" s="97">
        <v>98</v>
      </c>
      <c r="CH108" s="97">
        <v>69</v>
      </c>
      <c r="CI108" s="97">
        <v>46</v>
      </c>
      <c r="CJ108" s="97">
        <v>29</v>
      </c>
      <c r="CK108" s="97">
        <v>26</v>
      </c>
      <c r="CM108">
        <f t="shared" si="42"/>
        <v>1310</v>
      </c>
      <c r="CN108">
        <f t="shared" si="43"/>
        <v>1332</v>
      </c>
      <c r="CO108">
        <f t="shared" si="44"/>
        <v>4616</v>
      </c>
      <c r="CP108">
        <f t="shared" si="45"/>
        <v>4692</v>
      </c>
      <c r="CQ108" s="3"/>
      <c r="CR108" s="3">
        <f t="shared" si="46"/>
        <v>0</v>
      </c>
      <c r="CS108" s="3">
        <f t="shared" si="47"/>
        <v>0</v>
      </c>
      <c r="CT108" s="3">
        <f t="shared" si="48"/>
        <v>0</v>
      </c>
      <c r="CU108" s="3">
        <f t="shared" si="49"/>
        <v>0</v>
      </c>
      <c r="CW108" s="93"/>
      <c r="CX108" s="93"/>
      <c r="CY108" s="93"/>
      <c r="CZ108" s="93"/>
      <c r="DA108" s="93"/>
      <c r="DB108" s="93"/>
      <c r="DC108" s="93"/>
      <c r="DD108" s="93"/>
      <c r="DE108" s="93"/>
      <c r="DF108" s="93"/>
      <c r="DG108" s="93"/>
      <c r="DH108" s="93"/>
      <c r="DI108" s="93"/>
      <c r="DJ108" s="93"/>
      <c r="DK108" s="93"/>
      <c r="DL108" s="93"/>
      <c r="DM108" s="93"/>
      <c r="DN108" s="93"/>
      <c r="DO108" s="93"/>
      <c r="DP108" s="93"/>
      <c r="DQ108" s="93"/>
      <c r="DR108" s="93"/>
      <c r="DS108" s="93"/>
      <c r="DT108" s="93"/>
      <c r="DU108" s="93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93"/>
      <c r="EK108" s="93"/>
      <c r="EL108" s="93"/>
      <c r="EM108" s="93"/>
      <c r="EN108" s="93"/>
      <c r="EO108" s="93"/>
      <c r="EP108" s="93"/>
      <c r="EQ108" s="93"/>
      <c r="ER108" s="93"/>
      <c r="ES108" s="93"/>
      <c r="ET108" s="93"/>
      <c r="EU108" s="93"/>
      <c r="EV108" s="93"/>
      <c r="EW108" s="93"/>
      <c r="EX108" s="93"/>
      <c r="EY108" s="93"/>
      <c r="EZ108" s="93"/>
      <c r="FA108" s="93"/>
      <c r="FB108" s="93"/>
      <c r="FC108" s="93"/>
      <c r="FD108" s="93"/>
      <c r="FE108" s="93"/>
      <c r="FF108" s="93"/>
      <c r="FG108" s="93"/>
      <c r="FH108" s="93"/>
      <c r="FI108" s="93"/>
      <c r="FJ108" s="93"/>
      <c r="FK108" s="93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</row>
    <row r="109" spans="1:179" x14ac:dyDescent="0.25">
      <c r="A109" s="101">
        <f t="shared" si="50"/>
        <v>101</v>
      </c>
      <c r="B109" s="68" t="s">
        <v>115</v>
      </c>
      <c r="C109" s="63">
        <f t="shared" si="36"/>
        <v>3083</v>
      </c>
      <c r="D109" s="64">
        <f t="shared" si="37"/>
        <v>3134</v>
      </c>
      <c r="E109" s="69">
        <f t="shared" si="38"/>
        <v>6217</v>
      </c>
      <c r="F109" s="66"/>
      <c r="G109" s="70">
        <f t="shared" si="39"/>
        <v>10863</v>
      </c>
      <c r="H109" s="64">
        <f t="shared" si="40"/>
        <v>11039</v>
      </c>
      <c r="I109" s="69">
        <f t="shared" si="41"/>
        <v>21902</v>
      </c>
      <c r="J109" s="99"/>
      <c r="K109" s="94">
        <v>59</v>
      </c>
      <c r="L109" s="94">
        <v>242</v>
      </c>
      <c r="M109" s="94">
        <v>307</v>
      </c>
      <c r="N109" s="94">
        <v>290</v>
      </c>
      <c r="O109" s="94">
        <v>245</v>
      </c>
      <c r="P109" s="94">
        <v>231</v>
      </c>
      <c r="Q109" s="94">
        <v>230</v>
      </c>
      <c r="R109" s="94">
        <v>242</v>
      </c>
      <c r="S109" s="94">
        <v>205</v>
      </c>
      <c r="T109" s="94">
        <v>187</v>
      </c>
      <c r="U109" s="94">
        <v>186</v>
      </c>
      <c r="V109" s="94">
        <v>171</v>
      </c>
      <c r="W109" s="94">
        <v>140</v>
      </c>
      <c r="X109" s="94">
        <v>115</v>
      </c>
      <c r="Y109" s="94">
        <v>87</v>
      </c>
      <c r="Z109" s="94">
        <v>60</v>
      </c>
      <c r="AA109" s="94">
        <v>42</v>
      </c>
      <c r="AB109" s="94">
        <v>25</v>
      </c>
      <c r="AC109" s="94">
        <v>19</v>
      </c>
      <c r="AD109" s="95"/>
      <c r="AE109" s="96">
        <v>52</v>
      </c>
      <c r="AF109" s="96">
        <v>218</v>
      </c>
      <c r="AG109" s="96">
        <v>270</v>
      </c>
      <c r="AH109" s="96">
        <v>259</v>
      </c>
      <c r="AI109" s="96">
        <v>225</v>
      </c>
      <c r="AJ109" s="96">
        <v>220</v>
      </c>
      <c r="AK109" s="96">
        <v>235</v>
      </c>
      <c r="AL109" s="96">
        <v>250</v>
      </c>
      <c r="AM109" s="96">
        <v>232</v>
      </c>
      <c r="AN109" s="96">
        <v>224</v>
      </c>
      <c r="AO109" s="96">
        <v>220</v>
      </c>
      <c r="AP109" s="96">
        <v>195</v>
      </c>
      <c r="AQ109" s="96">
        <v>156</v>
      </c>
      <c r="AR109" s="96">
        <v>126</v>
      </c>
      <c r="AS109" s="96">
        <v>93</v>
      </c>
      <c r="AT109" s="96">
        <v>64</v>
      </c>
      <c r="AU109" s="96">
        <v>44</v>
      </c>
      <c r="AV109" s="96">
        <v>29</v>
      </c>
      <c r="AW109" s="96">
        <v>22</v>
      </c>
      <c r="AX109" s="95"/>
      <c r="AY109" s="94">
        <v>248</v>
      </c>
      <c r="AZ109" s="94">
        <v>982</v>
      </c>
      <c r="BA109" s="94">
        <v>1212</v>
      </c>
      <c r="BB109" s="94">
        <v>1168</v>
      </c>
      <c r="BC109" s="94">
        <v>1106</v>
      </c>
      <c r="BD109" s="94">
        <v>982</v>
      </c>
      <c r="BE109" s="94">
        <v>892</v>
      </c>
      <c r="BF109" s="94">
        <v>813</v>
      </c>
      <c r="BG109" s="94">
        <v>689</v>
      </c>
      <c r="BH109" s="94">
        <v>579</v>
      </c>
      <c r="BI109" s="94">
        <v>500</v>
      </c>
      <c r="BJ109" s="94">
        <v>439</v>
      </c>
      <c r="BK109" s="94">
        <v>366</v>
      </c>
      <c r="BL109" s="94">
        <v>296</v>
      </c>
      <c r="BM109" s="94">
        <v>222</v>
      </c>
      <c r="BN109" s="94">
        <v>155</v>
      </c>
      <c r="BO109" s="94">
        <v>100</v>
      </c>
      <c r="BP109" s="94">
        <v>61</v>
      </c>
      <c r="BQ109" s="94">
        <v>53</v>
      </c>
      <c r="BR109" s="95"/>
      <c r="BS109" s="97">
        <v>236</v>
      </c>
      <c r="BT109" s="97">
        <v>932</v>
      </c>
      <c r="BU109" s="97">
        <v>1166</v>
      </c>
      <c r="BV109" s="97">
        <v>1132</v>
      </c>
      <c r="BW109" s="97">
        <v>1076</v>
      </c>
      <c r="BX109" s="97">
        <v>984</v>
      </c>
      <c r="BY109" s="97">
        <v>911</v>
      </c>
      <c r="BZ109" s="97">
        <v>857</v>
      </c>
      <c r="CA109" s="97">
        <v>754</v>
      </c>
      <c r="CB109" s="97">
        <v>649</v>
      </c>
      <c r="CC109" s="97">
        <v>553</v>
      </c>
      <c r="CD109" s="97">
        <v>469</v>
      </c>
      <c r="CE109" s="97">
        <v>384</v>
      </c>
      <c r="CF109" s="97">
        <v>305</v>
      </c>
      <c r="CG109" s="97">
        <v>230</v>
      </c>
      <c r="CH109" s="97">
        <v>163</v>
      </c>
      <c r="CI109" s="97">
        <v>109</v>
      </c>
      <c r="CJ109" s="97">
        <v>68</v>
      </c>
      <c r="CK109" s="97">
        <v>61</v>
      </c>
      <c r="CM109">
        <f t="shared" si="42"/>
        <v>3083</v>
      </c>
      <c r="CN109">
        <f t="shared" si="43"/>
        <v>3134</v>
      </c>
      <c r="CO109">
        <f t="shared" si="44"/>
        <v>10863</v>
      </c>
      <c r="CP109">
        <f t="shared" si="45"/>
        <v>11039</v>
      </c>
      <c r="CQ109" s="3"/>
      <c r="CR109" s="3">
        <f t="shared" si="46"/>
        <v>0</v>
      </c>
      <c r="CS109" s="3">
        <f t="shared" si="47"/>
        <v>0</v>
      </c>
      <c r="CT109" s="3">
        <f t="shared" si="48"/>
        <v>0</v>
      </c>
      <c r="CU109" s="3">
        <f t="shared" si="49"/>
        <v>0</v>
      </c>
      <c r="CW109" s="93"/>
      <c r="CX109" s="93"/>
      <c r="CY109" s="93"/>
      <c r="CZ109" s="93"/>
      <c r="DA109" s="93"/>
      <c r="DB109" s="93"/>
      <c r="DC109" s="93"/>
      <c r="DD109" s="93"/>
      <c r="DE109" s="93"/>
      <c r="DF109" s="93"/>
      <c r="DG109" s="93"/>
      <c r="DH109" s="93"/>
      <c r="DI109" s="93"/>
      <c r="DJ109" s="93"/>
      <c r="DK109" s="93"/>
      <c r="DL109" s="93"/>
      <c r="DM109" s="93"/>
      <c r="DN109" s="93"/>
      <c r="DO109" s="93"/>
      <c r="DP109" s="93"/>
      <c r="DQ109" s="93"/>
      <c r="DR109" s="93"/>
      <c r="DS109" s="93"/>
      <c r="DT109" s="93"/>
      <c r="DU109" s="93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93"/>
      <c r="EK109" s="93"/>
      <c r="EL109" s="93"/>
      <c r="EM109" s="93"/>
      <c r="EN109" s="93"/>
      <c r="EO109" s="93"/>
      <c r="EP109" s="93"/>
      <c r="EQ109" s="93"/>
      <c r="ER109" s="93"/>
      <c r="ES109" s="93"/>
      <c r="ET109" s="93"/>
      <c r="EU109" s="93"/>
      <c r="EV109" s="93"/>
      <c r="EW109" s="93"/>
      <c r="EX109" s="93"/>
      <c r="EY109" s="93"/>
      <c r="EZ109" s="93"/>
      <c r="FA109" s="93"/>
      <c r="FB109" s="93"/>
      <c r="FC109" s="93"/>
      <c r="FD109" s="93"/>
      <c r="FE109" s="93"/>
      <c r="FF109" s="93"/>
      <c r="FG109" s="93"/>
      <c r="FH109" s="93"/>
      <c r="FI109" s="93"/>
      <c r="FJ109" s="93"/>
      <c r="FK109" s="93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</row>
    <row r="110" spans="1:179" x14ac:dyDescent="0.25">
      <c r="A110" s="101">
        <f t="shared" si="50"/>
        <v>102</v>
      </c>
      <c r="B110" s="68" t="s">
        <v>116</v>
      </c>
      <c r="C110" s="63">
        <f t="shared" si="36"/>
        <v>5015</v>
      </c>
      <c r="D110" s="64">
        <f t="shared" si="37"/>
        <v>5096</v>
      </c>
      <c r="E110" s="69">
        <f t="shared" si="38"/>
        <v>10111</v>
      </c>
      <c r="F110" s="66"/>
      <c r="G110" s="70">
        <f t="shared" si="39"/>
        <v>17667</v>
      </c>
      <c r="H110" s="64">
        <f t="shared" si="40"/>
        <v>17951</v>
      </c>
      <c r="I110" s="69">
        <f t="shared" si="41"/>
        <v>35618</v>
      </c>
      <c r="J110" s="99"/>
      <c r="K110" s="94">
        <v>96</v>
      </c>
      <c r="L110" s="94">
        <v>394</v>
      </c>
      <c r="M110" s="94">
        <v>500</v>
      </c>
      <c r="N110" s="94">
        <v>472</v>
      </c>
      <c r="O110" s="94">
        <v>399</v>
      </c>
      <c r="P110" s="94">
        <v>376</v>
      </c>
      <c r="Q110" s="94">
        <v>374</v>
      </c>
      <c r="R110" s="94">
        <v>388</v>
      </c>
      <c r="S110" s="94">
        <v>334</v>
      </c>
      <c r="T110" s="94">
        <v>305</v>
      </c>
      <c r="U110" s="94">
        <v>302</v>
      </c>
      <c r="V110" s="94">
        <v>278</v>
      </c>
      <c r="W110" s="94">
        <v>229</v>
      </c>
      <c r="X110" s="94">
        <v>187</v>
      </c>
      <c r="Y110" s="94">
        <v>142</v>
      </c>
      <c r="Z110" s="94">
        <v>98</v>
      </c>
      <c r="AA110" s="94">
        <v>68</v>
      </c>
      <c r="AB110" s="94">
        <v>41</v>
      </c>
      <c r="AC110" s="94">
        <v>32</v>
      </c>
      <c r="AD110" s="95"/>
      <c r="AE110" s="96">
        <v>86</v>
      </c>
      <c r="AF110" s="96">
        <v>355</v>
      </c>
      <c r="AG110" s="96">
        <v>439</v>
      </c>
      <c r="AH110" s="96">
        <v>421</v>
      </c>
      <c r="AI110" s="96">
        <v>367</v>
      </c>
      <c r="AJ110" s="96">
        <v>358</v>
      </c>
      <c r="AK110" s="96">
        <v>382</v>
      </c>
      <c r="AL110" s="96">
        <v>402</v>
      </c>
      <c r="AM110" s="96">
        <v>378</v>
      </c>
      <c r="AN110" s="96">
        <v>364</v>
      </c>
      <c r="AO110" s="96">
        <v>358</v>
      </c>
      <c r="AP110" s="96">
        <v>317</v>
      </c>
      <c r="AQ110" s="96">
        <v>253</v>
      </c>
      <c r="AR110" s="96">
        <v>206</v>
      </c>
      <c r="AS110" s="96">
        <v>151</v>
      </c>
      <c r="AT110" s="96">
        <v>104</v>
      </c>
      <c r="AU110" s="96">
        <v>72</v>
      </c>
      <c r="AV110" s="96">
        <v>47</v>
      </c>
      <c r="AW110" s="96">
        <v>36</v>
      </c>
      <c r="AX110" s="95"/>
      <c r="AY110" s="94">
        <v>404</v>
      </c>
      <c r="AZ110" s="94">
        <v>1597</v>
      </c>
      <c r="BA110" s="94">
        <v>1971</v>
      </c>
      <c r="BB110" s="94">
        <v>1900</v>
      </c>
      <c r="BC110" s="94">
        <v>1798</v>
      </c>
      <c r="BD110" s="94">
        <v>1597</v>
      </c>
      <c r="BE110" s="94">
        <v>1450</v>
      </c>
      <c r="BF110" s="94">
        <v>1317</v>
      </c>
      <c r="BG110" s="94">
        <v>1121</v>
      </c>
      <c r="BH110" s="94">
        <v>942</v>
      </c>
      <c r="BI110" s="94">
        <v>814</v>
      </c>
      <c r="BJ110" s="94">
        <v>714</v>
      </c>
      <c r="BK110" s="94">
        <v>596</v>
      </c>
      <c r="BL110" s="94">
        <v>482</v>
      </c>
      <c r="BM110" s="94">
        <v>362</v>
      </c>
      <c r="BN110" s="94">
        <v>253</v>
      </c>
      <c r="BO110" s="94">
        <v>163</v>
      </c>
      <c r="BP110" s="94">
        <v>99</v>
      </c>
      <c r="BQ110" s="94">
        <v>87</v>
      </c>
      <c r="BR110" s="95"/>
      <c r="BS110" s="97">
        <v>384</v>
      </c>
      <c r="BT110" s="97">
        <v>1516</v>
      </c>
      <c r="BU110" s="97">
        <v>1896</v>
      </c>
      <c r="BV110" s="97">
        <v>1840</v>
      </c>
      <c r="BW110" s="97">
        <v>1749</v>
      </c>
      <c r="BX110" s="97">
        <v>1600</v>
      </c>
      <c r="BY110" s="97">
        <v>1481</v>
      </c>
      <c r="BZ110" s="97">
        <v>1391</v>
      </c>
      <c r="CA110" s="97">
        <v>1227</v>
      </c>
      <c r="CB110" s="97">
        <v>1056</v>
      </c>
      <c r="CC110" s="97">
        <v>900</v>
      </c>
      <c r="CD110" s="97">
        <v>762</v>
      </c>
      <c r="CE110" s="97">
        <v>625</v>
      </c>
      <c r="CF110" s="97">
        <v>496</v>
      </c>
      <c r="CG110" s="97">
        <v>375</v>
      </c>
      <c r="CH110" s="97">
        <v>265</v>
      </c>
      <c r="CI110" s="97">
        <v>177</v>
      </c>
      <c r="CJ110" s="97">
        <v>111</v>
      </c>
      <c r="CK110" s="97">
        <v>100</v>
      </c>
      <c r="CM110">
        <f t="shared" si="42"/>
        <v>5015</v>
      </c>
      <c r="CN110">
        <f t="shared" si="43"/>
        <v>5096</v>
      </c>
      <c r="CO110">
        <f t="shared" si="44"/>
        <v>17667</v>
      </c>
      <c r="CP110">
        <f t="shared" si="45"/>
        <v>17951</v>
      </c>
      <c r="CQ110" s="3"/>
      <c r="CR110" s="3">
        <f t="shared" si="46"/>
        <v>0</v>
      </c>
      <c r="CS110" s="3">
        <f t="shared" si="47"/>
        <v>0</v>
      </c>
      <c r="CT110" s="3">
        <f t="shared" si="48"/>
        <v>0</v>
      </c>
      <c r="CU110" s="3">
        <f t="shared" si="49"/>
        <v>0</v>
      </c>
      <c r="CW110" s="93"/>
      <c r="CX110" s="93"/>
      <c r="CY110" s="93"/>
      <c r="CZ110" s="93"/>
      <c r="DA110" s="93"/>
      <c r="DB110" s="93"/>
      <c r="DC110" s="93"/>
      <c r="DD110" s="93"/>
      <c r="DE110" s="93"/>
      <c r="DF110" s="93"/>
      <c r="DG110" s="93"/>
      <c r="DH110" s="93"/>
      <c r="DI110" s="93"/>
      <c r="DJ110" s="93"/>
      <c r="DK110" s="93"/>
      <c r="DL110" s="93"/>
      <c r="DM110" s="93"/>
      <c r="DN110" s="93"/>
      <c r="DO110" s="93"/>
      <c r="DP110" s="93"/>
      <c r="DQ110" s="93"/>
      <c r="DR110" s="93"/>
      <c r="DS110" s="93"/>
      <c r="DT110" s="93"/>
      <c r="DU110" s="93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93"/>
      <c r="EK110" s="93"/>
      <c r="EL110" s="93"/>
      <c r="EM110" s="93"/>
      <c r="EN110" s="93"/>
      <c r="EO110" s="93"/>
      <c r="EP110" s="93"/>
      <c r="EQ110" s="93"/>
      <c r="ER110" s="93"/>
      <c r="ES110" s="93"/>
      <c r="ET110" s="93"/>
      <c r="EU110" s="93"/>
      <c r="EV110" s="93"/>
      <c r="EW110" s="93"/>
      <c r="EX110" s="93"/>
      <c r="EY110" s="93"/>
      <c r="EZ110" s="93"/>
      <c r="FA110" s="93"/>
      <c r="FB110" s="93"/>
      <c r="FC110" s="93"/>
      <c r="FD110" s="93"/>
      <c r="FE110" s="93"/>
      <c r="FF110" s="93"/>
      <c r="FG110" s="93"/>
      <c r="FH110" s="93"/>
      <c r="FI110" s="93"/>
      <c r="FJ110" s="93"/>
      <c r="FK110" s="93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</row>
    <row r="111" spans="1:179" x14ac:dyDescent="0.25">
      <c r="A111" s="101">
        <f t="shared" si="50"/>
        <v>103</v>
      </c>
      <c r="B111" s="68" t="s">
        <v>117</v>
      </c>
      <c r="C111" s="63">
        <f t="shared" si="36"/>
        <v>278</v>
      </c>
      <c r="D111" s="64">
        <f t="shared" si="37"/>
        <v>282</v>
      </c>
      <c r="E111" s="69">
        <f t="shared" si="38"/>
        <v>560</v>
      </c>
      <c r="F111" s="66"/>
      <c r="G111" s="70">
        <f t="shared" si="39"/>
        <v>979</v>
      </c>
      <c r="H111" s="64">
        <f t="shared" si="40"/>
        <v>994</v>
      </c>
      <c r="I111" s="69">
        <f t="shared" si="41"/>
        <v>1973</v>
      </c>
      <c r="J111" s="99"/>
      <c r="K111" s="94">
        <v>5</v>
      </c>
      <c r="L111" s="94">
        <v>21</v>
      </c>
      <c r="M111" s="94">
        <v>27</v>
      </c>
      <c r="N111" s="94">
        <v>26</v>
      </c>
      <c r="O111" s="94">
        <v>22</v>
      </c>
      <c r="P111" s="94">
        <v>20</v>
      </c>
      <c r="Q111" s="94">
        <v>20</v>
      </c>
      <c r="R111" s="94">
        <v>32</v>
      </c>
      <c r="S111" s="94">
        <v>18</v>
      </c>
      <c r="T111" s="94">
        <v>16</v>
      </c>
      <c r="U111" s="94">
        <v>16</v>
      </c>
      <c r="V111" s="94">
        <v>15</v>
      </c>
      <c r="W111" s="94">
        <v>12</v>
      </c>
      <c r="X111" s="94">
        <v>10</v>
      </c>
      <c r="Y111" s="94">
        <v>7</v>
      </c>
      <c r="Z111" s="94">
        <v>5</v>
      </c>
      <c r="AA111" s="94">
        <v>3</v>
      </c>
      <c r="AB111" s="94">
        <v>2</v>
      </c>
      <c r="AC111" s="94">
        <v>1</v>
      </c>
      <c r="AD111" s="95"/>
      <c r="AE111" s="96">
        <v>4</v>
      </c>
      <c r="AF111" s="96">
        <v>19</v>
      </c>
      <c r="AG111" s="96">
        <v>24</v>
      </c>
      <c r="AH111" s="96">
        <v>23</v>
      </c>
      <c r="AI111" s="96">
        <v>20</v>
      </c>
      <c r="AJ111" s="96">
        <v>19</v>
      </c>
      <c r="AK111" s="96">
        <v>21</v>
      </c>
      <c r="AL111" s="96">
        <v>30</v>
      </c>
      <c r="AM111" s="96">
        <v>20</v>
      </c>
      <c r="AN111" s="96">
        <v>20</v>
      </c>
      <c r="AO111" s="96">
        <v>19</v>
      </c>
      <c r="AP111" s="96">
        <v>17</v>
      </c>
      <c r="AQ111" s="96">
        <v>14</v>
      </c>
      <c r="AR111" s="96">
        <v>11</v>
      </c>
      <c r="AS111" s="96">
        <v>8</v>
      </c>
      <c r="AT111" s="96">
        <v>5</v>
      </c>
      <c r="AU111" s="96">
        <v>4</v>
      </c>
      <c r="AV111" s="96">
        <v>2</v>
      </c>
      <c r="AW111" s="96">
        <v>2</v>
      </c>
      <c r="AX111" s="95"/>
      <c r="AY111" s="94">
        <v>22</v>
      </c>
      <c r="AZ111" s="94">
        <v>88</v>
      </c>
      <c r="BA111" s="94">
        <v>109</v>
      </c>
      <c r="BB111" s="94">
        <v>105</v>
      </c>
      <c r="BC111" s="94">
        <v>99</v>
      </c>
      <c r="BD111" s="94">
        <v>88</v>
      </c>
      <c r="BE111" s="94">
        <v>80</v>
      </c>
      <c r="BF111" s="94">
        <v>79</v>
      </c>
      <c r="BG111" s="94">
        <v>62</v>
      </c>
      <c r="BH111" s="94">
        <v>52</v>
      </c>
      <c r="BI111" s="94">
        <v>45</v>
      </c>
      <c r="BJ111" s="94">
        <v>39</v>
      </c>
      <c r="BK111" s="94">
        <v>33</v>
      </c>
      <c r="BL111" s="94">
        <v>26</v>
      </c>
      <c r="BM111" s="94">
        <v>20</v>
      </c>
      <c r="BN111" s="94">
        <v>14</v>
      </c>
      <c r="BO111" s="94">
        <v>9</v>
      </c>
      <c r="BP111" s="94">
        <v>5</v>
      </c>
      <c r="BQ111" s="94">
        <v>4</v>
      </c>
      <c r="BR111" s="95"/>
      <c r="BS111" s="97">
        <v>21</v>
      </c>
      <c r="BT111" s="97">
        <v>83</v>
      </c>
      <c r="BU111" s="97">
        <v>105</v>
      </c>
      <c r="BV111" s="97">
        <v>101</v>
      </c>
      <c r="BW111" s="97">
        <v>96</v>
      </c>
      <c r="BX111" s="97">
        <v>88</v>
      </c>
      <c r="BY111" s="97">
        <v>82</v>
      </c>
      <c r="BZ111" s="97">
        <v>87</v>
      </c>
      <c r="CA111" s="97">
        <v>67</v>
      </c>
      <c r="CB111" s="97">
        <v>58</v>
      </c>
      <c r="CC111" s="97">
        <v>49</v>
      </c>
      <c r="CD111" s="97">
        <v>42</v>
      </c>
      <c r="CE111" s="97">
        <v>34</v>
      </c>
      <c r="CF111" s="97">
        <v>27</v>
      </c>
      <c r="CG111" s="97">
        <v>20</v>
      </c>
      <c r="CH111" s="97">
        <v>14</v>
      </c>
      <c r="CI111" s="97">
        <v>9</v>
      </c>
      <c r="CJ111" s="97">
        <v>6</v>
      </c>
      <c r="CK111" s="97">
        <v>5</v>
      </c>
      <c r="CM111">
        <f t="shared" si="42"/>
        <v>278</v>
      </c>
      <c r="CN111">
        <f t="shared" si="43"/>
        <v>282</v>
      </c>
      <c r="CO111">
        <f t="shared" si="44"/>
        <v>979</v>
      </c>
      <c r="CP111">
        <f t="shared" si="45"/>
        <v>994</v>
      </c>
      <c r="CQ111" s="3"/>
      <c r="CR111" s="3">
        <f t="shared" si="46"/>
        <v>0</v>
      </c>
      <c r="CS111" s="3">
        <f t="shared" si="47"/>
        <v>0</v>
      </c>
      <c r="CT111" s="3">
        <f t="shared" si="48"/>
        <v>0</v>
      </c>
      <c r="CU111" s="3">
        <f t="shared" si="49"/>
        <v>0</v>
      </c>
      <c r="CW111" s="93"/>
      <c r="CX111" s="93"/>
      <c r="CY111" s="93"/>
      <c r="CZ111" s="93"/>
      <c r="DA111" s="93"/>
      <c r="DB111" s="93"/>
      <c r="DC111" s="93"/>
      <c r="DD111" s="93"/>
      <c r="DE111" s="93"/>
      <c r="DF111" s="93"/>
      <c r="DG111" s="93"/>
      <c r="DH111" s="93"/>
      <c r="DI111" s="93"/>
      <c r="DJ111" s="93"/>
      <c r="DK111" s="93"/>
      <c r="DL111" s="93"/>
      <c r="DM111" s="93"/>
      <c r="DN111" s="93"/>
      <c r="DO111" s="93"/>
      <c r="DP111" s="93"/>
      <c r="DQ111" s="93"/>
      <c r="DR111" s="93"/>
      <c r="DS111" s="93"/>
      <c r="DT111" s="93"/>
      <c r="DU111" s="93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93"/>
      <c r="EK111" s="93"/>
      <c r="EL111" s="93"/>
      <c r="EM111" s="93"/>
      <c r="EN111" s="93"/>
      <c r="EO111" s="93"/>
      <c r="EP111" s="93"/>
      <c r="EQ111" s="93"/>
      <c r="ER111" s="93"/>
      <c r="ES111" s="93"/>
      <c r="ET111" s="93"/>
      <c r="EU111" s="93"/>
      <c r="EV111" s="93"/>
      <c r="EW111" s="93"/>
      <c r="EX111" s="93"/>
      <c r="EY111" s="93"/>
      <c r="EZ111" s="93"/>
      <c r="FA111" s="93"/>
      <c r="FB111" s="93"/>
      <c r="FC111" s="93"/>
      <c r="FD111" s="93"/>
      <c r="FE111" s="93"/>
      <c r="FF111" s="93"/>
      <c r="FG111" s="93"/>
      <c r="FH111" s="93"/>
      <c r="FI111" s="93"/>
      <c r="FJ111" s="93"/>
      <c r="FK111" s="93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</row>
    <row r="112" spans="1:179" x14ac:dyDescent="0.25">
      <c r="A112" s="101">
        <f t="shared" si="50"/>
        <v>104</v>
      </c>
      <c r="B112" s="68" t="s">
        <v>118</v>
      </c>
      <c r="C112" s="63">
        <f t="shared" si="36"/>
        <v>42228</v>
      </c>
      <c r="D112" s="64">
        <f t="shared" si="37"/>
        <v>42907</v>
      </c>
      <c r="E112" s="69">
        <f t="shared" si="38"/>
        <v>85135</v>
      </c>
      <c r="F112" s="66"/>
      <c r="G112" s="70">
        <f t="shared" si="39"/>
        <v>148758</v>
      </c>
      <c r="H112" s="64">
        <f t="shared" si="40"/>
        <v>151157</v>
      </c>
      <c r="I112" s="69">
        <f t="shared" si="41"/>
        <v>299915</v>
      </c>
      <c r="J112" s="99"/>
      <c r="K112" s="94">
        <v>808</v>
      </c>
      <c r="L112" s="94">
        <v>3318</v>
      </c>
      <c r="M112" s="94">
        <v>4210</v>
      </c>
      <c r="N112" s="94">
        <v>3982</v>
      </c>
      <c r="O112" s="94">
        <v>3359</v>
      </c>
      <c r="P112" s="94">
        <v>3173</v>
      </c>
      <c r="Q112" s="94">
        <v>3152</v>
      </c>
      <c r="R112" s="94">
        <v>3205</v>
      </c>
      <c r="S112" s="94">
        <v>2820</v>
      </c>
      <c r="T112" s="94">
        <v>2571</v>
      </c>
      <c r="U112" s="94">
        <v>2551</v>
      </c>
      <c r="V112" s="94">
        <v>2343</v>
      </c>
      <c r="W112" s="94">
        <v>1928</v>
      </c>
      <c r="X112" s="94">
        <v>1576</v>
      </c>
      <c r="Y112" s="94">
        <v>1202</v>
      </c>
      <c r="Z112" s="94">
        <v>829</v>
      </c>
      <c r="AA112" s="94">
        <v>580</v>
      </c>
      <c r="AB112" s="94">
        <v>352</v>
      </c>
      <c r="AC112" s="94">
        <v>269</v>
      </c>
      <c r="AD112" s="95"/>
      <c r="AE112" s="96">
        <v>724</v>
      </c>
      <c r="AF112" s="96">
        <v>2995</v>
      </c>
      <c r="AG112" s="96">
        <v>3701</v>
      </c>
      <c r="AH112" s="96">
        <v>3548</v>
      </c>
      <c r="AI112" s="96">
        <v>3090</v>
      </c>
      <c r="AJ112" s="96">
        <v>3014</v>
      </c>
      <c r="AK112" s="96">
        <v>3224</v>
      </c>
      <c r="AL112" s="96">
        <v>3328</v>
      </c>
      <c r="AM112" s="96">
        <v>3186</v>
      </c>
      <c r="AN112" s="96">
        <v>3071</v>
      </c>
      <c r="AO112" s="96">
        <v>3014</v>
      </c>
      <c r="AP112" s="96">
        <v>2670</v>
      </c>
      <c r="AQ112" s="96">
        <v>2136</v>
      </c>
      <c r="AR112" s="96">
        <v>1736</v>
      </c>
      <c r="AS112" s="96">
        <v>1278</v>
      </c>
      <c r="AT112" s="96">
        <v>877</v>
      </c>
      <c r="AU112" s="96">
        <v>610</v>
      </c>
      <c r="AV112" s="96">
        <v>400</v>
      </c>
      <c r="AW112" s="96">
        <v>305</v>
      </c>
      <c r="AX112" s="95"/>
      <c r="AY112" s="94">
        <v>3408</v>
      </c>
      <c r="AZ112" s="94">
        <v>13452</v>
      </c>
      <c r="BA112" s="94">
        <v>16601</v>
      </c>
      <c r="BB112" s="94">
        <v>16003</v>
      </c>
      <c r="BC112" s="94">
        <v>15146</v>
      </c>
      <c r="BD112" s="94">
        <v>13452</v>
      </c>
      <c r="BE112" s="94">
        <v>12217</v>
      </c>
      <c r="BF112" s="94">
        <v>11011</v>
      </c>
      <c r="BG112" s="94">
        <v>9446</v>
      </c>
      <c r="BH112" s="94">
        <v>7932</v>
      </c>
      <c r="BI112" s="94">
        <v>6855</v>
      </c>
      <c r="BJ112" s="94">
        <v>6018</v>
      </c>
      <c r="BK112" s="94">
        <v>5022</v>
      </c>
      <c r="BL112" s="94">
        <v>4065</v>
      </c>
      <c r="BM112" s="94">
        <v>3049</v>
      </c>
      <c r="BN112" s="94">
        <v>2132</v>
      </c>
      <c r="BO112" s="94">
        <v>1375</v>
      </c>
      <c r="BP112" s="94">
        <v>837</v>
      </c>
      <c r="BQ112" s="94">
        <v>737</v>
      </c>
      <c r="BR112" s="95"/>
      <c r="BS112" s="97">
        <v>3241</v>
      </c>
      <c r="BT112" s="97">
        <v>12769</v>
      </c>
      <c r="BU112" s="97">
        <v>15972</v>
      </c>
      <c r="BV112" s="97">
        <v>15500</v>
      </c>
      <c r="BW112" s="97">
        <v>14734</v>
      </c>
      <c r="BX112" s="97">
        <v>13477</v>
      </c>
      <c r="BY112" s="97">
        <v>12475</v>
      </c>
      <c r="BZ112" s="97">
        <v>11619</v>
      </c>
      <c r="CA112" s="97">
        <v>10333</v>
      </c>
      <c r="CB112" s="97">
        <v>8899</v>
      </c>
      <c r="CC112" s="97">
        <v>7583</v>
      </c>
      <c r="CD112" s="97">
        <v>6424</v>
      </c>
      <c r="CE112" s="97">
        <v>5265</v>
      </c>
      <c r="CF112" s="97">
        <v>4184</v>
      </c>
      <c r="CG112" s="97">
        <v>3163</v>
      </c>
      <c r="CH112" s="97">
        <v>2239</v>
      </c>
      <c r="CI112" s="97">
        <v>1493</v>
      </c>
      <c r="CJ112" s="97">
        <v>943</v>
      </c>
      <c r="CK112" s="97">
        <v>844</v>
      </c>
      <c r="CM112">
        <f t="shared" si="42"/>
        <v>42228</v>
      </c>
      <c r="CN112">
        <f t="shared" si="43"/>
        <v>42907</v>
      </c>
      <c r="CO112">
        <f t="shared" si="44"/>
        <v>148758</v>
      </c>
      <c r="CP112">
        <f t="shared" si="45"/>
        <v>151157</v>
      </c>
      <c r="CQ112" s="3"/>
      <c r="CR112" s="3">
        <f t="shared" si="46"/>
        <v>0</v>
      </c>
      <c r="CS112" s="3">
        <f t="shared" si="47"/>
        <v>0</v>
      </c>
      <c r="CT112" s="3">
        <f t="shared" si="48"/>
        <v>0</v>
      </c>
      <c r="CU112" s="3">
        <f t="shared" si="49"/>
        <v>0</v>
      </c>
      <c r="CW112" s="93"/>
      <c r="CX112" s="93"/>
      <c r="CY112" s="93"/>
      <c r="CZ112" s="93"/>
      <c r="DA112" s="93"/>
      <c r="DB112" s="93"/>
      <c r="DC112" s="93"/>
      <c r="DD112" s="93"/>
      <c r="DE112" s="93"/>
      <c r="DF112" s="93"/>
      <c r="DG112" s="93"/>
      <c r="DH112" s="93"/>
      <c r="DI112" s="93"/>
      <c r="DJ112" s="93"/>
      <c r="DK112" s="93"/>
      <c r="DL112" s="93"/>
      <c r="DM112" s="93"/>
      <c r="DN112" s="93"/>
      <c r="DO112" s="93"/>
      <c r="DP112" s="93"/>
      <c r="DQ112" s="93"/>
      <c r="DR112" s="93"/>
      <c r="DS112" s="93"/>
      <c r="DT112" s="93"/>
      <c r="DU112" s="93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93"/>
      <c r="EK112" s="93"/>
      <c r="EL112" s="93"/>
      <c r="EM112" s="93"/>
      <c r="EN112" s="93"/>
      <c r="EO112" s="93"/>
      <c r="EP112" s="93"/>
      <c r="EQ112" s="93"/>
      <c r="ER112" s="93"/>
      <c r="ES112" s="93"/>
      <c r="ET112" s="93"/>
      <c r="EU112" s="93"/>
      <c r="EV112" s="93"/>
      <c r="EW112" s="93"/>
      <c r="EX112" s="93"/>
      <c r="EY112" s="93"/>
      <c r="EZ112" s="93"/>
      <c r="FA112" s="93"/>
      <c r="FB112" s="93"/>
      <c r="FC112" s="93"/>
      <c r="FD112" s="93"/>
      <c r="FE112" s="93"/>
      <c r="FF112" s="93"/>
      <c r="FG112" s="93"/>
      <c r="FH112" s="93"/>
      <c r="FI112" s="93"/>
      <c r="FJ112" s="93"/>
      <c r="FK112" s="93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</row>
    <row r="113" spans="1:179" x14ac:dyDescent="0.25">
      <c r="A113" s="101">
        <f t="shared" si="50"/>
        <v>105</v>
      </c>
      <c r="B113" s="68" t="s">
        <v>119</v>
      </c>
      <c r="C113" s="63">
        <f t="shared" si="36"/>
        <v>548</v>
      </c>
      <c r="D113" s="64">
        <f t="shared" si="37"/>
        <v>556</v>
      </c>
      <c r="E113" s="69">
        <f t="shared" si="38"/>
        <v>1104</v>
      </c>
      <c r="F113" s="66"/>
      <c r="G113" s="70">
        <f t="shared" si="39"/>
        <v>1927</v>
      </c>
      <c r="H113" s="64">
        <f t="shared" si="40"/>
        <v>1958</v>
      </c>
      <c r="I113" s="69">
        <f t="shared" si="41"/>
        <v>3885</v>
      </c>
      <c r="J113" s="99"/>
      <c r="K113" s="94">
        <v>10</v>
      </c>
      <c r="L113" s="94">
        <v>43</v>
      </c>
      <c r="M113" s="94">
        <v>54</v>
      </c>
      <c r="N113" s="94">
        <v>51</v>
      </c>
      <c r="O113" s="94">
        <v>43</v>
      </c>
      <c r="P113" s="94">
        <v>41</v>
      </c>
      <c r="Q113" s="94">
        <v>40</v>
      </c>
      <c r="R113" s="94">
        <v>50</v>
      </c>
      <c r="S113" s="94">
        <v>36</v>
      </c>
      <c r="T113" s="94">
        <v>33</v>
      </c>
      <c r="U113" s="94">
        <v>33</v>
      </c>
      <c r="V113" s="94">
        <v>30</v>
      </c>
      <c r="W113" s="94">
        <v>25</v>
      </c>
      <c r="X113" s="94">
        <v>20</v>
      </c>
      <c r="Y113" s="94">
        <v>15</v>
      </c>
      <c r="Z113" s="94">
        <v>10</v>
      </c>
      <c r="AA113" s="94">
        <v>7</v>
      </c>
      <c r="AB113" s="94">
        <v>4</v>
      </c>
      <c r="AC113" s="94">
        <v>3</v>
      </c>
      <c r="AD113" s="95"/>
      <c r="AE113" s="96">
        <v>9</v>
      </c>
      <c r="AF113" s="96">
        <v>38</v>
      </c>
      <c r="AG113" s="96">
        <v>47</v>
      </c>
      <c r="AH113" s="96">
        <v>45</v>
      </c>
      <c r="AI113" s="96">
        <v>40</v>
      </c>
      <c r="AJ113" s="96">
        <v>39</v>
      </c>
      <c r="AK113" s="96">
        <v>41</v>
      </c>
      <c r="AL113" s="96">
        <v>53</v>
      </c>
      <c r="AM113" s="96">
        <v>41</v>
      </c>
      <c r="AN113" s="96">
        <v>39</v>
      </c>
      <c r="AO113" s="96">
        <v>39</v>
      </c>
      <c r="AP113" s="96">
        <v>34</v>
      </c>
      <c r="AQ113" s="96">
        <v>27</v>
      </c>
      <c r="AR113" s="96">
        <v>22</v>
      </c>
      <c r="AS113" s="96">
        <v>16</v>
      </c>
      <c r="AT113" s="96">
        <v>11</v>
      </c>
      <c r="AU113" s="96">
        <v>7</v>
      </c>
      <c r="AV113" s="96">
        <v>5</v>
      </c>
      <c r="AW113" s="96">
        <v>3</v>
      </c>
      <c r="AX113" s="95"/>
      <c r="AY113" s="94">
        <v>44</v>
      </c>
      <c r="AZ113" s="94">
        <v>174</v>
      </c>
      <c r="BA113" s="94">
        <v>215</v>
      </c>
      <c r="BB113" s="94">
        <v>207</v>
      </c>
      <c r="BC113" s="94">
        <v>196</v>
      </c>
      <c r="BD113" s="94">
        <v>174</v>
      </c>
      <c r="BE113" s="94">
        <v>158</v>
      </c>
      <c r="BF113" s="94">
        <v>151</v>
      </c>
      <c r="BG113" s="94">
        <v>122</v>
      </c>
      <c r="BH113" s="94">
        <v>102</v>
      </c>
      <c r="BI113" s="94">
        <v>88</v>
      </c>
      <c r="BJ113" s="94">
        <v>77</v>
      </c>
      <c r="BK113" s="94">
        <v>65</v>
      </c>
      <c r="BL113" s="94">
        <v>52</v>
      </c>
      <c r="BM113" s="94">
        <v>39</v>
      </c>
      <c r="BN113" s="94">
        <v>27</v>
      </c>
      <c r="BO113" s="94">
        <v>17</v>
      </c>
      <c r="BP113" s="94">
        <v>10</v>
      </c>
      <c r="BQ113" s="94">
        <v>9</v>
      </c>
      <c r="BR113" s="95"/>
      <c r="BS113" s="97">
        <v>41</v>
      </c>
      <c r="BT113" s="97">
        <v>165</v>
      </c>
      <c r="BU113" s="97">
        <v>206</v>
      </c>
      <c r="BV113" s="97">
        <v>200</v>
      </c>
      <c r="BW113" s="97">
        <v>190</v>
      </c>
      <c r="BX113" s="97">
        <v>174</v>
      </c>
      <c r="BY113" s="97">
        <v>161</v>
      </c>
      <c r="BZ113" s="97">
        <v>160</v>
      </c>
      <c r="CA113" s="97">
        <v>133</v>
      </c>
      <c r="CB113" s="97">
        <v>115</v>
      </c>
      <c r="CC113" s="97">
        <v>98</v>
      </c>
      <c r="CD113" s="97">
        <v>83</v>
      </c>
      <c r="CE113" s="97">
        <v>68</v>
      </c>
      <c r="CF113" s="97">
        <v>54</v>
      </c>
      <c r="CG113" s="97">
        <v>40</v>
      </c>
      <c r="CH113" s="97">
        <v>29</v>
      </c>
      <c r="CI113" s="97">
        <v>19</v>
      </c>
      <c r="CJ113" s="97">
        <v>12</v>
      </c>
      <c r="CK113" s="97">
        <v>10</v>
      </c>
      <c r="CM113">
        <f t="shared" si="42"/>
        <v>548</v>
      </c>
      <c r="CN113">
        <f t="shared" si="43"/>
        <v>556</v>
      </c>
      <c r="CO113">
        <f t="shared" si="44"/>
        <v>1927</v>
      </c>
      <c r="CP113">
        <f t="shared" si="45"/>
        <v>1958</v>
      </c>
      <c r="CQ113" s="3"/>
      <c r="CR113" s="3">
        <f t="shared" si="46"/>
        <v>0</v>
      </c>
      <c r="CS113" s="3">
        <f t="shared" si="47"/>
        <v>0</v>
      </c>
      <c r="CT113" s="3">
        <f t="shared" si="48"/>
        <v>0</v>
      </c>
      <c r="CU113" s="3">
        <f t="shared" si="49"/>
        <v>0</v>
      </c>
      <c r="CW113" s="93"/>
      <c r="CX113" s="93"/>
      <c r="CY113" s="93"/>
      <c r="CZ113" s="93"/>
      <c r="DA113" s="93"/>
      <c r="DB113" s="93"/>
      <c r="DC113" s="93"/>
      <c r="DD113" s="93"/>
      <c r="DE113" s="93"/>
      <c r="DF113" s="93"/>
      <c r="DG113" s="93"/>
      <c r="DH113" s="93"/>
      <c r="DI113" s="93"/>
      <c r="DJ113" s="93"/>
      <c r="DK113" s="93"/>
      <c r="DL113" s="93"/>
      <c r="DM113" s="93"/>
      <c r="DN113" s="93"/>
      <c r="DO113" s="93"/>
      <c r="DP113" s="93"/>
      <c r="DQ113" s="93"/>
      <c r="DR113" s="93"/>
      <c r="DS113" s="93"/>
      <c r="DT113" s="93"/>
      <c r="DU113" s="93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93"/>
      <c r="EK113" s="93"/>
      <c r="EL113" s="93"/>
      <c r="EM113" s="93"/>
      <c r="EN113" s="93"/>
      <c r="EO113" s="93"/>
      <c r="EP113" s="93"/>
      <c r="EQ113" s="93"/>
      <c r="ER113" s="93"/>
      <c r="ES113" s="93"/>
      <c r="ET113" s="93"/>
      <c r="EU113" s="93"/>
      <c r="EV113" s="93"/>
      <c r="EW113" s="93"/>
      <c r="EX113" s="93"/>
      <c r="EY113" s="93"/>
      <c r="EZ113" s="93"/>
      <c r="FA113" s="93"/>
      <c r="FB113" s="93"/>
      <c r="FC113" s="93"/>
      <c r="FD113" s="93"/>
      <c r="FE113" s="93"/>
      <c r="FF113" s="93"/>
      <c r="FG113" s="93"/>
      <c r="FH113" s="93"/>
      <c r="FI113" s="93"/>
      <c r="FJ113" s="93"/>
      <c r="FK113" s="9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</row>
    <row r="114" spans="1:179" x14ac:dyDescent="0.25">
      <c r="A114" s="101">
        <f t="shared" si="50"/>
        <v>106</v>
      </c>
      <c r="B114" s="68" t="s">
        <v>120</v>
      </c>
      <c r="C114" s="63">
        <f t="shared" si="36"/>
        <v>1636</v>
      </c>
      <c r="D114" s="64">
        <f t="shared" si="37"/>
        <v>1662</v>
      </c>
      <c r="E114" s="69">
        <f t="shared" si="38"/>
        <v>3298</v>
      </c>
      <c r="F114" s="66"/>
      <c r="G114" s="70">
        <f t="shared" si="39"/>
        <v>5762</v>
      </c>
      <c r="H114" s="64">
        <f t="shared" si="40"/>
        <v>5855</v>
      </c>
      <c r="I114" s="69">
        <f t="shared" si="41"/>
        <v>11617</v>
      </c>
      <c r="J114" s="99"/>
      <c r="K114" s="94">
        <v>31</v>
      </c>
      <c r="L114" s="94">
        <v>128</v>
      </c>
      <c r="M114" s="94">
        <v>163</v>
      </c>
      <c r="N114" s="94">
        <v>154</v>
      </c>
      <c r="O114" s="94">
        <v>130</v>
      </c>
      <c r="P114" s="94">
        <v>122</v>
      </c>
      <c r="Q114" s="94">
        <v>122</v>
      </c>
      <c r="R114" s="94">
        <v>132</v>
      </c>
      <c r="S114" s="94">
        <v>109</v>
      </c>
      <c r="T114" s="94">
        <v>99</v>
      </c>
      <c r="U114" s="94">
        <v>98</v>
      </c>
      <c r="V114" s="94">
        <v>90</v>
      </c>
      <c r="W114" s="94">
        <v>74</v>
      </c>
      <c r="X114" s="94">
        <v>61</v>
      </c>
      <c r="Y114" s="94">
        <v>46</v>
      </c>
      <c r="Z114" s="94">
        <v>32</v>
      </c>
      <c r="AA114" s="94">
        <v>22</v>
      </c>
      <c r="AB114" s="94">
        <v>13</v>
      </c>
      <c r="AC114" s="94">
        <v>10</v>
      </c>
      <c r="AD114" s="95"/>
      <c r="AE114" s="96">
        <v>28</v>
      </c>
      <c r="AF114" s="96">
        <v>116</v>
      </c>
      <c r="AG114" s="96">
        <v>143</v>
      </c>
      <c r="AH114" s="96">
        <v>137</v>
      </c>
      <c r="AI114" s="96">
        <v>119</v>
      </c>
      <c r="AJ114" s="96">
        <v>116</v>
      </c>
      <c r="AK114" s="96">
        <v>124</v>
      </c>
      <c r="AL114" s="96">
        <v>139</v>
      </c>
      <c r="AM114" s="96">
        <v>123</v>
      </c>
      <c r="AN114" s="96">
        <v>118</v>
      </c>
      <c r="AO114" s="96">
        <v>116</v>
      </c>
      <c r="AP114" s="96">
        <v>103</v>
      </c>
      <c r="AQ114" s="96">
        <v>82</v>
      </c>
      <c r="AR114" s="96">
        <v>67</v>
      </c>
      <c r="AS114" s="96">
        <v>49</v>
      </c>
      <c r="AT114" s="96">
        <v>33</v>
      </c>
      <c r="AU114" s="96">
        <v>23</v>
      </c>
      <c r="AV114" s="96">
        <v>15</v>
      </c>
      <c r="AW114" s="96">
        <v>11</v>
      </c>
      <c r="AX114" s="95"/>
      <c r="AY114" s="94">
        <v>132</v>
      </c>
      <c r="AZ114" s="94">
        <v>521</v>
      </c>
      <c r="BA114" s="94">
        <v>643</v>
      </c>
      <c r="BB114" s="94">
        <v>619</v>
      </c>
      <c r="BC114" s="94">
        <v>586</v>
      </c>
      <c r="BD114" s="94">
        <v>521</v>
      </c>
      <c r="BE114" s="94">
        <v>473</v>
      </c>
      <c r="BF114" s="94">
        <v>433</v>
      </c>
      <c r="BG114" s="94">
        <v>365</v>
      </c>
      <c r="BH114" s="94">
        <v>307</v>
      </c>
      <c r="BI114" s="94">
        <v>265</v>
      </c>
      <c r="BJ114" s="94">
        <v>233</v>
      </c>
      <c r="BK114" s="94">
        <v>194</v>
      </c>
      <c r="BL114" s="94">
        <v>157</v>
      </c>
      <c r="BM114" s="94">
        <v>118</v>
      </c>
      <c r="BN114" s="94">
        <v>82</v>
      </c>
      <c r="BO114" s="94">
        <v>53</v>
      </c>
      <c r="BP114" s="94">
        <v>32</v>
      </c>
      <c r="BQ114" s="94">
        <v>28</v>
      </c>
      <c r="BR114" s="95"/>
      <c r="BS114" s="97">
        <v>125</v>
      </c>
      <c r="BT114" s="97">
        <v>494</v>
      </c>
      <c r="BU114" s="97">
        <v>618</v>
      </c>
      <c r="BV114" s="97">
        <v>600</v>
      </c>
      <c r="BW114" s="97">
        <v>570</v>
      </c>
      <c r="BX114" s="97">
        <v>522</v>
      </c>
      <c r="BY114" s="97">
        <v>483</v>
      </c>
      <c r="BZ114" s="97">
        <v>460</v>
      </c>
      <c r="CA114" s="97">
        <v>400</v>
      </c>
      <c r="CB114" s="97">
        <v>344</v>
      </c>
      <c r="CC114" s="97">
        <v>293</v>
      </c>
      <c r="CD114" s="97">
        <v>248</v>
      </c>
      <c r="CE114" s="97">
        <v>203</v>
      </c>
      <c r="CF114" s="97">
        <v>162</v>
      </c>
      <c r="CG114" s="97">
        <v>122</v>
      </c>
      <c r="CH114" s="97">
        <v>86</v>
      </c>
      <c r="CI114" s="97">
        <v>57</v>
      </c>
      <c r="CJ114" s="97">
        <v>36</v>
      </c>
      <c r="CK114" s="97">
        <v>32</v>
      </c>
      <c r="CM114">
        <f t="shared" si="42"/>
        <v>1636</v>
      </c>
      <c r="CN114">
        <f t="shared" si="43"/>
        <v>1662</v>
      </c>
      <c r="CO114">
        <f t="shared" si="44"/>
        <v>5762</v>
      </c>
      <c r="CP114">
        <f t="shared" si="45"/>
        <v>5855</v>
      </c>
      <c r="CQ114" s="3"/>
      <c r="CR114" s="3">
        <f t="shared" si="46"/>
        <v>0</v>
      </c>
      <c r="CS114" s="3">
        <f t="shared" si="47"/>
        <v>0</v>
      </c>
      <c r="CT114" s="3">
        <f t="shared" si="48"/>
        <v>0</v>
      </c>
      <c r="CU114" s="3">
        <f t="shared" si="49"/>
        <v>0</v>
      </c>
      <c r="CW114" s="93"/>
      <c r="CX114" s="93"/>
      <c r="CY114" s="93"/>
      <c r="CZ114" s="93"/>
      <c r="DA114" s="93"/>
      <c r="DB114" s="93"/>
      <c r="DC114" s="93"/>
      <c r="DD114" s="93"/>
      <c r="DE114" s="93"/>
      <c r="DF114" s="93"/>
      <c r="DG114" s="93"/>
      <c r="DH114" s="93"/>
      <c r="DI114" s="93"/>
      <c r="DJ114" s="93"/>
      <c r="DK114" s="93"/>
      <c r="DL114" s="93"/>
      <c r="DM114" s="93"/>
      <c r="DN114" s="93"/>
      <c r="DO114" s="93"/>
      <c r="DP114" s="93"/>
      <c r="DQ114" s="93"/>
      <c r="DR114" s="93"/>
      <c r="DS114" s="93"/>
      <c r="DT114" s="93"/>
      <c r="DU114" s="93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93"/>
      <c r="EK114" s="93"/>
      <c r="EL114" s="93"/>
      <c r="EM114" s="93"/>
      <c r="EN114" s="93"/>
      <c r="EO114" s="93"/>
      <c r="EP114" s="93"/>
      <c r="EQ114" s="93"/>
      <c r="ER114" s="93"/>
      <c r="ES114" s="93"/>
      <c r="ET114" s="93"/>
      <c r="EU114" s="93"/>
      <c r="EV114" s="93"/>
      <c r="EW114" s="93"/>
      <c r="EX114" s="93"/>
      <c r="EY114" s="93"/>
      <c r="EZ114" s="93"/>
      <c r="FA114" s="93"/>
      <c r="FB114" s="93"/>
      <c r="FC114" s="93"/>
      <c r="FD114" s="93"/>
      <c r="FE114" s="93"/>
      <c r="FF114" s="93"/>
      <c r="FG114" s="93"/>
      <c r="FH114" s="93"/>
      <c r="FI114" s="93"/>
      <c r="FJ114" s="93"/>
      <c r="FK114" s="93"/>
      <c r="FL114" s="93"/>
      <c r="FM114" s="93"/>
      <c r="FN114" s="93"/>
      <c r="FO114" s="93"/>
      <c r="FP114" s="93"/>
      <c r="FQ114" s="93"/>
      <c r="FR114" s="93"/>
      <c r="FS114" s="93"/>
      <c r="FT114" s="93"/>
      <c r="FU114" s="93"/>
      <c r="FV114" s="93"/>
      <c r="FW114" s="93"/>
    </row>
    <row r="115" spans="1:179" x14ac:dyDescent="0.25">
      <c r="A115" s="101">
        <f t="shared" si="50"/>
        <v>107</v>
      </c>
      <c r="B115" s="68" t="s">
        <v>121</v>
      </c>
      <c r="C115" s="63">
        <f t="shared" si="36"/>
        <v>2580</v>
      </c>
      <c r="D115" s="64">
        <f t="shared" si="37"/>
        <v>2619</v>
      </c>
      <c r="E115" s="69">
        <f t="shared" si="38"/>
        <v>5199</v>
      </c>
      <c r="F115" s="66"/>
      <c r="G115" s="70">
        <f t="shared" si="39"/>
        <v>9084</v>
      </c>
      <c r="H115" s="64">
        <f t="shared" si="40"/>
        <v>9230</v>
      </c>
      <c r="I115" s="69">
        <f t="shared" si="41"/>
        <v>18314</v>
      </c>
      <c r="J115" s="99"/>
      <c r="K115" s="94">
        <v>49</v>
      </c>
      <c r="L115" s="94">
        <v>202</v>
      </c>
      <c r="M115" s="94">
        <v>257</v>
      </c>
      <c r="N115" s="94">
        <v>243</v>
      </c>
      <c r="O115" s="94">
        <v>205</v>
      </c>
      <c r="P115" s="94">
        <v>193</v>
      </c>
      <c r="Q115" s="94">
        <v>192</v>
      </c>
      <c r="R115" s="94">
        <v>204</v>
      </c>
      <c r="S115" s="94">
        <v>172</v>
      </c>
      <c r="T115" s="94">
        <v>157</v>
      </c>
      <c r="U115" s="94">
        <v>155</v>
      </c>
      <c r="V115" s="94">
        <v>143</v>
      </c>
      <c r="W115" s="94">
        <v>117</v>
      </c>
      <c r="X115" s="94">
        <v>96</v>
      </c>
      <c r="Y115" s="94">
        <v>73</v>
      </c>
      <c r="Z115" s="94">
        <v>50</v>
      </c>
      <c r="AA115" s="94">
        <v>35</v>
      </c>
      <c r="AB115" s="94">
        <v>21</v>
      </c>
      <c r="AC115" s="94">
        <v>16</v>
      </c>
      <c r="AD115" s="95"/>
      <c r="AE115" s="96">
        <v>44</v>
      </c>
      <c r="AF115" s="96">
        <v>182</v>
      </c>
      <c r="AG115" s="96">
        <v>225</v>
      </c>
      <c r="AH115" s="96">
        <v>216</v>
      </c>
      <c r="AI115" s="96">
        <v>188</v>
      </c>
      <c r="AJ115" s="96">
        <v>183</v>
      </c>
      <c r="AK115" s="96">
        <v>196</v>
      </c>
      <c r="AL115" s="96">
        <v>213</v>
      </c>
      <c r="AM115" s="96">
        <v>194</v>
      </c>
      <c r="AN115" s="96">
        <v>187</v>
      </c>
      <c r="AO115" s="96">
        <v>183</v>
      </c>
      <c r="AP115" s="96">
        <v>163</v>
      </c>
      <c r="AQ115" s="96">
        <v>130</v>
      </c>
      <c r="AR115" s="96">
        <v>105</v>
      </c>
      <c r="AS115" s="96">
        <v>78</v>
      </c>
      <c r="AT115" s="96">
        <v>53</v>
      </c>
      <c r="AU115" s="96">
        <v>37</v>
      </c>
      <c r="AV115" s="96">
        <v>24</v>
      </c>
      <c r="AW115" s="96">
        <v>18</v>
      </c>
      <c r="AX115" s="95"/>
      <c r="AY115" s="94">
        <v>208</v>
      </c>
      <c r="AZ115" s="94">
        <v>821</v>
      </c>
      <c r="BA115" s="94">
        <v>1013</v>
      </c>
      <c r="BB115" s="94">
        <v>977</v>
      </c>
      <c r="BC115" s="94">
        <v>924</v>
      </c>
      <c r="BD115" s="94">
        <v>821</v>
      </c>
      <c r="BE115" s="94">
        <v>746</v>
      </c>
      <c r="BF115" s="94">
        <v>680</v>
      </c>
      <c r="BG115" s="94">
        <v>576</v>
      </c>
      <c r="BH115" s="94">
        <v>484</v>
      </c>
      <c r="BI115" s="94">
        <v>418</v>
      </c>
      <c r="BJ115" s="94">
        <v>367</v>
      </c>
      <c r="BK115" s="94">
        <v>306</v>
      </c>
      <c r="BL115" s="94">
        <v>248</v>
      </c>
      <c r="BM115" s="94">
        <v>186</v>
      </c>
      <c r="BN115" s="94">
        <v>130</v>
      </c>
      <c r="BO115" s="94">
        <v>83</v>
      </c>
      <c r="BP115" s="94">
        <v>51</v>
      </c>
      <c r="BQ115" s="94">
        <v>45</v>
      </c>
      <c r="BR115" s="95"/>
      <c r="BS115" s="97">
        <v>197</v>
      </c>
      <c r="BT115" s="97">
        <v>779</v>
      </c>
      <c r="BU115" s="97">
        <v>975</v>
      </c>
      <c r="BV115" s="97">
        <v>946</v>
      </c>
      <c r="BW115" s="97">
        <v>899</v>
      </c>
      <c r="BX115" s="97">
        <v>822</v>
      </c>
      <c r="BY115" s="97">
        <v>761</v>
      </c>
      <c r="BZ115" s="97">
        <v>718</v>
      </c>
      <c r="CA115" s="97">
        <v>631</v>
      </c>
      <c r="CB115" s="97">
        <v>543</v>
      </c>
      <c r="CC115" s="97">
        <v>463</v>
      </c>
      <c r="CD115" s="97">
        <v>392</v>
      </c>
      <c r="CE115" s="97">
        <v>321</v>
      </c>
      <c r="CF115" s="97">
        <v>255</v>
      </c>
      <c r="CG115" s="97">
        <v>193</v>
      </c>
      <c r="CH115" s="97">
        <v>136</v>
      </c>
      <c r="CI115" s="97">
        <v>91</v>
      </c>
      <c r="CJ115" s="97">
        <v>57</v>
      </c>
      <c r="CK115" s="97">
        <v>51</v>
      </c>
      <c r="CM115">
        <f t="shared" si="42"/>
        <v>2580</v>
      </c>
      <c r="CN115">
        <f t="shared" si="43"/>
        <v>2619</v>
      </c>
      <c r="CO115">
        <f t="shared" si="44"/>
        <v>9084</v>
      </c>
      <c r="CP115">
        <f t="shared" si="45"/>
        <v>9230</v>
      </c>
      <c r="CQ115" s="3"/>
      <c r="CR115" s="3">
        <f t="shared" si="46"/>
        <v>0</v>
      </c>
      <c r="CS115" s="3">
        <f t="shared" si="47"/>
        <v>0</v>
      </c>
      <c r="CT115" s="3">
        <f t="shared" si="48"/>
        <v>0</v>
      </c>
      <c r="CU115" s="3">
        <f t="shared" si="49"/>
        <v>0</v>
      </c>
      <c r="CW115" s="93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93"/>
      <c r="DR115" s="93"/>
      <c r="DS115" s="93"/>
      <c r="DT115" s="93"/>
      <c r="DU115" s="93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93"/>
      <c r="EK115" s="93"/>
      <c r="EL115" s="93"/>
      <c r="EM115" s="93"/>
      <c r="EN115" s="93"/>
      <c r="EO115" s="93"/>
      <c r="EP115" s="93"/>
      <c r="EQ115" s="93"/>
      <c r="ER115" s="93"/>
      <c r="ES115" s="93"/>
      <c r="ET115" s="93"/>
      <c r="EU115" s="93"/>
      <c r="EV115" s="93"/>
      <c r="EW115" s="93"/>
      <c r="EX115" s="93"/>
      <c r="EY115" s="93"/>
      <c r="EZ115" s="93"/>
      <c r="FA115" s="93"/>
      <c r="FB115" s="93"/>
      <c r="FC115" s="93"/>
      <c r="FD115" s="93"/>
      <c r="FE115" s="93"/>
      <c r="FF115" s="93"/>
      <c r="FG115" s="93"/>
      <c r="FH115" s="93"/>
      <c r="FI115" s="93"/>
      <c r="FJ115" s="93"/>
      <c r="FK115" s="93"/>
      <c r="FL115" s="93"/>
      <c r="FM115" s="93"/>
      <c r="FN115" s="93"/>
      <c r="FO115" s="93"/>
      <c r="FP115" s="93"/>
      <c r="FQ115" s="93"/>
      <c r="FR115" s="93"/>
      <c r="FS115" s="93"/>
      <c r="FT115" s="93"/>
      <c r="FU115" s="93"/>
      <c r="FV115" s="93"/>
      <c r="FW115" s="93"/>
    </row>
    <row r="116" spans="1:179" x14ac:dyDescent="0.25">
      <c r="A116" s="101">
        <f t="shared" si="50"/>
        <v>108</v>
      </c>
      <c r="B116" s="68" t="s">
        <v>122</v>
      </c>
      <c r="C116" s="63">
        <f t="shared" si="36"/>
        <v>5796</v>
      </c>
      <c r="D116" s="64">
        <f t="shared" si="37"/>
        <v>5889</v>
      </c>
      <c r="E116" s="69">
        <f t="shared" si="38"/>
        <v>11685</v>
      </c>
      <c r="F116" s="66"/>
      <c r="G116" s="70">
        <f t="shared" si="39"/>
        <v>20420</v>
      </c>
      <c r="H116" s="64">
        <f t="shared" si="40"/>
        <v>20748</v>
      </c>
      <c r="I116" s="69">
        <f t="shared" si="41"/>
        <v>41168</v>
      </c>
      <c r="J116" s="99"/>
      <c r="K116" s="94">
        <v>111</v>
      </c>
      <c r="L116" s="94">
        <v>455</v>
      </c>
      <c r="M116" s="94">
        <v>577</v>
      </c>
      <c r="N116" s="94">
        <v>546</v>
      </c>
      <c r="O116" s="94">
        <v>461</v>
      </c>
      <c r="P116" s="94">
        <v>435</v>
      </c>
      <c r="Q116" s="94">
        <v>432</v>
      </c>
      <c r="R116" s="94">
        <v>447</v>
      </c>
      <c r="S116" s="94">
        <v>387</v>
      </c>
      <c r="T116" s="94">
        <v>352</v>
      </c>
      <c r="U116" s="94">
        <v>350</v>
      </c>
      <c r="V116" s="94">
        <v>321</v>
      </c>
      <c r="W116" s="94">
        <v>264</v>
      </c>
      <c r="X116" s="94">
        <v>216</v>
      </c>
      <c r="Y116" s="94">
        <v>165</v>
      </c>
      <c r="Z116" s="94">
        <v>113</v>
      </c>
      <c r="AA116" s="94">
        <v>79</v>
      </c>
      <c r="AB116" s="94">
        <v>48</v>
      </c>
      <c r="AC116" s="94">
        <v>37</v>
      </c>
      <c r="AD116" s="95"/>
      <c r="AE116" s="96">
        <v>99</v>
      </c>
      <c r="AF116" s="96">
        <v>411</v>
      </c>
      <c r="AG116" s="96">
        <v>507</v>
      </c>
      <c r="AH116" s="96">
        <v>487</v>
      </c>
      <c r="AI116" s="96">
        <v>424</v>
      </c>
      <c r="AJ116" s="96">
        <v>413</v>
      </c>
      <c r="AK116" s="96">
        <v>442</v>
      </c>
      <c r="AL116" s="96">
        <v>465</v>
      </c>
      <c r="AM116" s="96">
        <v>437</v>
      </c>
      <c r="AN116" s="96">
        <v>421</v>
      </c>
      <c r="AO116" s="96">
        <v>413</v>
      </c>
      <c r="AP116" s="96">
        <v>366</v>
      </c>
      <c r="AQ116" s="96">
        <v>293</v>
      </c>
      <c r="AR116" s="96">
        <v>238</v>
      </c>
      <c r="AS116" s="96">
        <v>175</v>
      </c>
      <c r="AT116" s="96">
        <v>120</v>
      </c>
      <c r="AU116" s="96">
        <v>83</v>
      </c>
      <c r="AV116" s="96">
        <v>54</v>
      </c>
      <c r="AW116" s="96">
        <v>41</v>
      </c>
      <c r="AX116" s="95"/>
      <c r="AY116" s="94">
        <v>467</v>
      </c>
      <c r="AZ116" s="94">
        <v>1846</v>
      </c>
      <c r="BA116" s="94">
        <v>2278</v>
      </c>
      <c r="BB116" s="94">
        <v>2196</v>
      </c>
      <c r="BC116" s="94">
        <v>2079</v>
      </c>
      <c r="BD116" s="94">
        <v>1846</v>
      </c>
      <c r="BE116" s="94">
        <v>1677</v>
      </c>
      <c r="BF116" s="94">
        <v>1520</v>
      </c>
      <c r="BG116" s="94">
        <v>1296</v>
      </c>
      <c r="BH116" s="94">
        <v>1088</v>
      </c>
      <c r="BI116" s="94">
        <v>941</v>
      </c>
      <c r="BJ116" s="94">
        <v>826</v>
      </c>
      <c r="BK116" s="94">
        <v>689</v>
      </c>
      <c r="BL116" s="94">
        <v>558</v>
      </c>
      <c r="BM116" s="94">
        <v>418</v>
      </c>
      <c r="BN116" s="94">
        <v>292</v>
      </c>
      <c r="BO116" s="94">
        <v>188</v>
      </c>
      <c r="BP116" s="94">
        <v>114</v>
      </c>
      <c r="BQ116" s="94">
        <v>101</v>
      </c>
      <c r="BR116" s="95"/>
      <c r="BS116" s="97">
        <v>444</v>
      </c>
      <c r="BT116" s="97">
        <v>1752</v>
      </c>
      <c r="BU116" s="97">
        <v>2192</v>
      </c>
      <c r="BV116" s="97">
        <v>2127</v>
      </c>
      <c r="BW116" s="97">
        <v>2022</v>
      </c>
      <c r="BX116" s="97">
        <v>1849</v>
      </c>
      <c r="BY116" s="97">
        <v>1712</v>
      </c>
      <c r="BZ116" s="97">
        <v>1605</v>
      </c>
      <c r="CA116" s="97">
        <v>1418</v>
      </c>
      <c r="CB116" s="97">
        <v>1221</v>
      </c>
      <c r="CC116" s="97">
        <v>1040</v>
      </c>
      <c r="CD116" s="97">
        <v>881</v>
      </c>
      <c r="CE116" s="97">
        <v>722</v>
      </c>
      <c r="CF116" s="97">
        <v>574</v>
      </c>
      <c r="CG116" s="97">
        <v>434</v>
      </c>
      <c r="CH116" s="97">
        <v>307</v>
      </c>
      <c r="CI116" s="97">
        <v>204</v>
      </c>
      <c r="CJ116" s="97">
        <v>129</v>
      </c>
      <c r="CK116" s="97">
        <v>115</v>
      </c>
      <c r="CM116">
        <f t="shared" si="42"/>
        <v>5796</v>
      </c>
      <c r="CN116">
        <f t="shared" si="43"/>
        <v>5889</v>
      </c>
      <c r="CO116">
        <f t="shared" si="44"/>
        <v>20420</v>
      </c>
      <c r="CP116">
        <f t="shared" si="45"/>
        <v>20748</v>
      </c>
      <c r="CQ116" s="3"/>
      <c r="CR116" s="3">
        <f t="shared" si="46"/>
        <v>0</v>
      </c>
      <c r="CS116" s="3">
        <f t="shared" si="47"/>
        <v>0</v>
      </c>
      <c r="CT116" s="3">
        <f t="shared" si="48"/>
        <v>0</v>
      </c>
      <c r="CU116" s="3">
        <f t="shared" si="49"/>
        <v>0</v>
      </c>
      <c r="CW116" s="93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93"/>
      <c r="DR116" s="93"/>
      <c r="DS116" s="93"/>
      <c r="DT116" s="93"/>
      <c r="DU116" s="93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93"/>
      <c r="EK116" s="93"/>
      <c r="EL116" s="93"/>
      <c r="EM116" s="93"/>
      <c r="EN116" s="93"/>
      <c r="EO116" s="93"/>
      <c r="EP116" s="93"/>
      <c r="EQ116" s="93"/>
      <c r="ER116" s="93"/>
      <c r="ES116" s="93"/>
      <c r="ET116" s="93"/>
      <c r="EU116" s="93"/>
      <c r="EV116" s="93"/>
      <c r="EW116" s="93"/>
      <c r="EX116" s="93"/>
      <c r="EY116" s="93"/>
      <c r="EZ116" s="93"/>
      <c r="FA116" s="93"/>
      <c r="FB116" s="93"/>
      <c r="FC116" s="93"/>
      <c r="FD116" s="93"/>
      <c r="FE116" s="93"/>
      <c r="FF116" s="93"/>
      <c r="FG116" s="93"/>
      <c r="FH116" s="93"/>
      <c r="FI116" s="93"/>
      <c r="FJ116" s="93"/>
      <c r="FK116" s="93"/>
      <c r="FL116" s="93"/>
      <c r="FM116" s="93"/>
      <c r="FN116" s="93"/>
      <c r="FO116" s="93"/>
      <c r="FP116" s="93"/>
      <c r="FQ116" s="93"/>
      <c r="FR116" s="93"/>
      <c r="FS116" s="93"/>
      <c r="FT116" s="93"/>
      <c r="FU116" s="93"/>
      <c r="FV116" s="93"/>
      <c r="FW116" s="93"/>
    </row>
    <row r="117" spans="1:179" x14ac:dyDescent="0.25">
      <c r="A117" s="101">
        <f t="shared" si="50"/>
        <v>109</v>
      </c>
      <c r="B117" s="68" t="s">
        <v>123</v>
      </c>
      <c r="C117" s="63">
        <f t="shared" si="36"/>
        <v>5956</v>
      </c>
      <c r="D117" s="64">
        <f t="shared" si="37"/>
        <v>6054</v>
      </c>
      <c r="E117" s="69">
        <f t="shared" si="38"/>
        <v>12010</v>
      </c>
      <c r="F117" s="66"/>
      <c r="G117" s="70">
        <f t="shared" si="39"/>
        <v>20985</v>
      </c>
      <c r="H117" s="64">
        <f t="shared" si="40"/>
        <v>21324</v>
      </c>
      <c r="I117" s="69">
        <f t="shared" si="41"/>
        <v>42309</v>
      </c>
      <c r="J117" s="99"/>
      <c r="K117" s="94">
        <v>114</v>
      </c>
      <c r="L117" s="94">
        <v>468</v>
      </c>
      <c r="M117" s="94">
        <v>593</v>
      </c>
      <c r="N117" s="94">
        <v>561</v>
      </c>
      <c r="O117" s="94">
        <v>473</v>
      </c>
      <c r="P117" s="94">
        <v>447</v>
      </c>
      <c r="Q117" s="94">
        <v>444</v>
      </c>
      <c r="R117" s="94">
        <v>460</v>
      </c>
      <c r="S117" s="94">
        <v>397</v>
      </c>
      <c r="T117" s="94">
        <v>362</v>
      </c>
      <c r="U117" s="94">
        <v>359</v>
      </c>
      <c r="V117" s="94">
        <v>330</v>
      </c>
      <c r="W117" s="94">
        <v>272</v>
      </c>
      <c r="X117" s="94">
        <v>222</v>
      </c>
      <c r="Y117" s="94">
        <v>169</v>
      </c>
      <c r="Z117" s="94">
        <v>117</v>
      </c>
      <c r="AA117" s="94">
        <v>81</v>
      </c>
      <c r="AB117" s="94">
        <v>49</v>
      </c>
      <c r="AC117" s="94">
        <v>38</v>
      </c>
      <c r="AD117" s="95"/>
      <c r="AE117" s="96">
        <v>102</v>
      </c>
      <c r="AF117" s="96">
        <v>422</v>
      </c>
      <c r="AG117" s="96">
        <v>522</v>
      </c>
      <c r="AH117" s="96">
        <v>500</v>
      </c>
      <c r="AI117" s="96">
        <v>436</v>
      </c>
      <c r="AJ117" s="96">
        <v>425</v>
      </c>
      <c r="AK117" s="96">
        <v>454</v>
      </c>
      <c r="AL117" s="96">
        <v>477</v>
      </c>
      <c r="AM117" s="96">
        <v>449</v>
      </c>
      <c r="AN117" s="96">
        <v>433</v>
      </c>
      <c r="AO117" s="96">
        <v>425</v>
      </c>
      <c r="AP117" s="96">
        <v>376</v>
      </c>
      <c r="AQ117" s="96">
        <v>301</v>
      </c>
      <c r="AR117" s="96">
        <v>244</v>
      </c>
      <c r="AS117" s="96">
        <v>180</v>
      </c>
      <c r="AT117" s="96">
        <v>123</v>
      </c>
      <c r="AU117" s="96">
        <v>86</v>
      </c>
      <c r="AV117" s="96">
        <v>56</v>
      </c>
      <c r="AW117" s="96">
        <v>43</v>
      </c>
      <c r="AX117" s="95"/>
      <c r="AY117" s="94">
        <v>480</v>
      </c>
      <c r="AZ117" s="94">
        <v>1897</v>
      </c>
      <c r="BA117" s="94">
        <v>2341</v>
      </c>
      <c r="BB117" s="94">
        <v>2257</v>
      </c>
      <c r="BC117" s="94">
        <v>2136</v>
      </c>
      <c r="BD117" s="94">
        <v>1897</v>
      </c>
      <c r="BE117" s="94">
        <v>1723</v>
      </c>
      <c r="BF117" s="94">
        <v>1562</v>
      </c>
      <c r="BG117" s="94">
        <v>1332</v>
      </c>
      <c r="BH117" s="94">
        <v>1118</v>
      </c>
      <c r="BI117" s="94">
        <v>967</v>
      </c>
      <c r="BJ117" s="94">
        <v>849</v>
      </c>
      <c r="BK117" s="94">
        <v>708</v>
      </c>
      <c r="BL117" s="94">
        <v>573</v>
      </c>
      <c r="BM117" s="94">
        <v>430</v>
      </c>
      <c r="BN117" s="94">
        <v>300</v>
      </c>
      <c r="BO117" s="94">
        <v>193</v>
      </c>
      <c r="BP117" s="94">
        <v>118</v>
      </c>
      <c r="BQ117" s="94">
        <v>104</v>
      </c>
      <c r="BR117" s="95"/>
      <c r="BS117" s="97">
        <v>457</v>
      </c>
      <c r="BT117" s="97">
        <v>1801</v>
      </c>
      <c r="BU117" s="97">
        <v>2253</v>
      </c>
      <c r="BV117" s="97">
        <v>2186</v>
      </c>
      <c r="BW117" s="97">
        <v>2078</v>
      </c>
      <c r="BX117" s="97">
        <v>1901</v>
      </c>
      <c r="BY117" s="97">
        <v>1759</v>
      </c>
      <c r="BZ117" s="97">
        <v>1647</v>
      </c>
      <c r="CA117" s="97">
        <v>1457</v>
      </c>
      <c r="CB117" s="97">
        <v>1255</v>
      </c>
      <c r="CC117" s="97">
        <v>1069</v>
      </c>
      <c r="CD117" s="97">
        <v>906</v>
      </c>
      <c r="CE117" s="97">
        <v>742</v>
      </c>
      <c r="CF117" s="97">
        <v>590</v>
      </c>
      <c r="CG117" s="97">
        <v>446</v>
      </c>
      <c r="CH117" s="97">
        <v>315</v>
      </c>
      <c r="CI117" s="97">
        <v>210</v>
      </c>
      <c r="CJ117" s="97">
        <v>133</v>
      </c>
      <c r="CK117" s="97">
        <v>119</v>
      </c>
      <c r="CM117">
        <f t="shared" si="42"/>
        <v>5956</v>
      </c>
      <c r="CN117">
        <f t="shared" si="43"/>
        <v>6054</v>
      </c>
      <c r="CO117">
        <f t="shared" si="44"/>
        <v>20985</v>
      </c>
      <c r="CP117">
        <f t="shared" si="45"/>
        <v>21324</v>
      </c>
      <c r="CQ117" s="3"/>
      <c r="CR117" s="3">
        <f t="shared" si="46"/>
        <v>0</v>
      </c>
      <c r="CS117" s="3">
        <f t="shared" si="47"/>
        <v>0</v>
      </c>
      <c r="CT117" s="3">
        <f t="shared" si="48"/>
        <v>0</v>
      </c>
      <c r="CU117" s="3">
        <f t="shared" si="49"/>
        <v>0</v>
      </c>
      <c r="CW117" s="93"/>
      <c r="CX117" s="93"/>
      <c r="CY117" s="93"/>
      <c r="CZ117" s="93"/>
      <c r="DA117" s="93"/>
      <c r="DB117" s="93"/>
      <c r="DC117" s="93"/>
      <c r="DD117" s="93"/>
      <c r="DE117" s="93"/>
      <c r="DF117" s="93"/>
      <c r="DG117" s="93"/>
      <c r="DH117" s="93"/>
      <c r="DI117" s="93"/>
      <c r="DJ117" s="93"/>
      <c r="DK117" s="93"/>
      <c r="DL117" s="93"/>
      <c r="DM117" s="93"/>
      <c r="DN117" s="93"/>
      <c r="DO117" s="93"/>
      <c r="DP117" s="93"/>
      <c r="DQ117" s="93"/>
      <c r="DR117" s="93"/>
      <c r="DS117" s="93"/>
      <c r="DT117" s="93"/>
      <c r="DU117" s="93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93"/>
      <c r="EK117" s="93"/>
      <c r="EL117" s="93"/>
      <c r="EM117" s="93"/>
      <c r="EN117" s="93"/>
      <c r="EO117" s="93"/>
      <c r="EP117" s="93"/>
      <c r="EQ117" s="93"/>
      <c r="ER117" s="93"/>
      <c r="ES117" s="93"/>
      <c r="ET117" s="93"/>
      <c r="EU117" s="93"/>
      <c r="EV117" s="93"/>
      <c r="EW117" s="93"/>
      <c r="EX117" s="93"/>
      <c r="EY117" s="93"/>
      <c r="EZ117" s="93"/>
      <c r="FA117" s="93"/>
      <c r="FB117" s="93"/>
      <c r="FC117" s="93"/>
      <c r="FD117" s="93"/>
      <c r="FE117" s="93"/>
      <c r="FF117" s="93"/>
      <c r="FG117" s="93"/>
      <c r="FH117" s="93"/>
      <c r="FI117" s="93"/>
      <c r="FJ117" s="93"/>
      <c r="FK117" s="93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</row>
    <row r="118" spans="1:179" x14ac:dyDescent="0.25">
      <c r="A118" s="101">
        <f t="shared" si="50"/>
        <v>110</v>
      </c>
      <c r="B118" s="68" t="s">
        <v>124</v>
      </c>
      <c r="C118" s="63">
        <f t="shared" si="36"/>
        <v>8633</v>
      </c>
      <c r="D118" s="64">
        <f t="shared" si="37"/>
        <v>8774</v>
      </c>
      <c r="E118" s="69">
        <f t="shared" si="38"/>
        <v>17407</v>
      </c>
      <c r="F118" s="66"/>
      <c r="G118" s="70">
        <f t="shared" si="39"/>
        <v>30412</v>
      </c>
      <c r="H118" s="64">
        <f t="shared" si="40"/>
        <v>30903</v>
      </c>
      <c r="I118" s="69">
        <f t="shared" si="41"/>
        <v>61315</v>
      </c>
      <c r="J118" s="99"/>
      <c r="K118" s="94">
        <v>165</v>
      </c>
      <c r="L118" s="94">
        <v>678</v>
      </c>
      <c r="M118" s="94">
        <v>860</v>
      </c>
      <c r="N118" s="94">
        <v>814</v>
      </c>
      <c r="O118" s="94">
        <v>686</v>
      </c>
      <c r="P118" s="94">
        <v>648</v>
      </c>
      <c r="Q118" s="94">
        <v>644</v>
      </c>
      <c r="R118" s="94">
        <v>662</v>
      </c>
      <c r="S118" s="94">
        <v>576</v>
      </c>
      <c r="T118" s="94">
        <v>525</v>
      </c>
      <c r="U118" s="94">
        <v>521</v>
      </c>
      <c r="V118" s="94">
        <v>479</v>
      </c>
      <c r="W118" s="94">
        <v>394</v>
      </c>
      <c r="X118" s="94">
        <v>322</v>
      </c>
      <c r="Y118" s="94">
        <v>245</v>
      </c>
      <c r="Z118" s="94">
        <v>169</v>
      </c>
      <c r="AA118" s="94">
        <v>118</v>
      </c>
      <c r="AB118" s="94">
        <v>72</v>
      </c>
      <c r="AC118" s="94">
        <v>55</v>
      </c>
      <c r="AD118" s="95"/>
      <c r="AE118" s="96">
        <v>148</v>
      </c>
      <c r="AF118" s="96">
        <v>612</v>
      </c>
      <c r="AG118" s="96">
        <v>756</v>
      </c>
      <c r="AH118" s="96">
        <v>725</v>
      </c>
      <c r="AI118" s="96">
        <v>632</v>
      </c>
      <c r="AJ118" s="96">
        <v>616</v>
      </c>
      <c r="AK118" s="96">
        <v>659</v>
      </c>
      <c r="AL118" s="96">
        <v>687</v>
      </c>
      <c r="AM118" s="96">
        <v>651</v>
      </c>
      <c r="AN118" s="96">
        <v>628</v>
      </c>
      <c r="AO118" s="96">
        <v>616</v>
      </c>
      <c r="AP118" s="96">
        <v>546</v>
      </c>
      <c r="AQ118" s="96">
        <v>436</v>
      </c>
      <c r="AR118" s="96">
        <v>355</v>
      </c>
      <c r="AS118" s="96">
        <v>261</v>
      </c>
      <c r="AT118" s="96">
        <v>179</v>
      </c>
      <c r="AU118" s="96">
        <v>124</v>
      </c>
      <c r="AV118" s="96">
        <v>81</v>
      </c>
      <c r="AW118" s="96">
        <v>62</v>
      </c>
      <c r="AX118" s="95"/>
      <c r="AY118" s="94">
        <v>696</v>
      </c>
      <c r="AZ118" s="94">
        <v>2750</v>
      </c>
      <c r="BA118" s="94">
        <v>3394</v>
      </c>
      <c r="BB118" s="94">
        <v>3271</v>
      </c>
      <c r="BC118" s="94">
        <v>3096</v>
      </c>
      <c r="BD118" s="94">
        <v>2750</v>
      </c>
      <c r="BE118" s="94">
        <v>2497</v>
      </c>
      <c r="BF118" s="94">
        <v>2258</v>
      </c>
      <c r="BG118" s="94">
        <v>1931</v>
      </c>
      <c r="BH118" s="94">
        <v>1621</v>
      </c>
      <c r="BI118" s="94">
        <v>1401</v>
      </c>
      <c r="BJ118" s="94">
        <v>1230</v>
      </c>
      <c r="BK118" s="94">
        <v>1026</v>
      </c>
      <c r="BL118" s="94">
        <v>831</v>
      </c>
      <c r="BM118" s="94">
        <v>623</v>
      </c>
      <c r="BN118" s="94">
        <v>435</v>
      </c>
      <c r="BO118" s="94">
        <v>281</v>
      </c>
      <c r="BP118" s="94">
        <v>171</v>
      </c>
      <c r="BQ118" s="94">
        <v>150</v>
      </c>
      <c r="BR118" s="95"/>
      <c r="BS118" s="97">
        <v>662</v>
      </c>
      <c r="BT118" s="97">
        <v>2610</v>
      </c>
      <c r="BU118" s="97">
        <v>3265</v>
      </c>
      <c r="BV118" s="97">
        <v>3169</v>
      </c>
      <c r="BW118" s="97">
        <v>3012</v>
      </c>
      <c r="BX118" s="97">
        <v>2755</v>
      </c>
      <c r="BY118" s="97">
        <v>2550</v>
      </c>
      <c r="BZ118" s="97">
        <v>2383</v>
      </c>
      <c r="CA118" s="97">
        <v>2112</v>
      </c>
      <c r="CB118" s="97">
        <v>1819</v>
      </c>
      <c r="CC118" s="97">
        <v>1550</v>
      </c>
      <c r="CD118" s="97">
        <v>1313</v>
      </c>
      <c r="CE118" s="97">
        <v>1076</v>
      </c>
      <c r="CF118" s="97">
        <v>855</v>
      </c>
      <c r="CG118" s="97">
        <v>646</v>
      </c>
      <c r="CH118" s="97">
        <v>457</v>
      </c>
      <c r="CI118" s="97">
        <v>305</v>
      </c>
      <c r="CJ118" s="97">
        <v>192</v>
      </c>
      <c r="CK118" s="97">
        <v>172</v>
      </c>
      <c r="CM118">
        <f t="shared" si="42"/>
        <v>8633</v>
      </c>
      <c r="CN118">
        <f t="shared" si="43"/>
        <v>8774</v>
      </c>
      <c r="CO118">
        <f t="shared" si="44"/>
        <v>30412</v>
      </c>
      <c r="CP118">
        <f t="shared" si="45"/>
        <v>30903</v>
      </c>
      <c r="CQ118" s="3"/>
      <c r="CR118" s="3">
        <f t="shared" si="46"/>
        <v>0</v>
      </c>
      <c r="CS118" s="3">
        <f t="shared" si="47"/>
        <v>0</v>
      </c>
      <c r="CT118" s="3">
        <f t="shared" si="48"/>
        <v>0</v>
      </c>
      <c r="CU118" s="3">
        <f t="shared" si="49"/>
        <v>0</v>
      </c>
      <c r="CW118" s="93"/>
      <c r="CX118" s="93"/>
      <c r="CY118" s="93"/>
      <c r="CZ118" s="93"/>
      <c r="DA118" s="93"/>
      <c r="DB118" s="93"/>
      <c r="DC118" s="93"/>
      <c r="DD118" s="93"/>
      <c r="DE118" s="93"/>
      <c r="DF118" s="93"/>
      <c r="DG118" s="93"/>
      <c r="DH118" s="93"/>
      <c r="DI118" s="93"/>
      <c r="DJ118" s="93"/>
      <c r="DK118" s="93"/>
      <c r="DL118" s="93"/>
      <c r="DM118" s="93"/>
      <c r="DN118" s="93"/>
      <c r="DO118" s="93"/>
      <c r="DP118" s="93"/>
      <c r="DQ118" s="93"/>
      <c r="DR118" s="93"/>
      <c r="DS118" s="93"/>
      <c r="DT118" s="93"/>
      <c r="DU118" s="93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93"/>
      <c r="EK118" s="93"/>
      <c r="EL118" s="93"/>
      <c r="EM118" s="93"/>
      <c r="EN118" s="93"/>
      <c r="EO118" s="93"/>
      <c r="EP118" s="93"/>
      <c r="EQ118" s="93"/>
      <c r="ER118" s="93"/>
      <c r="ES118" s="93"/>
      <c r="ET118" s="93"/>
      <c r="EU118" s="93"/>
      <c r="EV118" s="93"/>
      <c r="EW118" s="93"/>
      <c r="EX118" s="93"/>
      <c r="EY118" s="93"/>
      <c r="EZ118" s="93"/>
      <c r="FA118" s="93"/>
      <c r="FB118" s="93"/>
      <c r="FC118" s="93"/>
      <c r="FD118" s="93"/>
      <c r="FE118" s="93"/>
      <c r="FF118" s="93"/>
      <c r="FG118" s="93"/>
      <c r="FH118" s="93"/>
      <c r="FI118" s="93"/>
      <c r="FJ118" s="93"/>
      <c r="FK118" s="93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</row>
    <row r="119" spans="1:179" x14ac:dyDescent="0.25">
      <c r="A119" s="101">
        <f t="shared" si="50"/>
        <v>111</v>
      </c>
      <c r="B119" s="68" t="s">
        <v>125</v>
      </c>
      <c r="C119" s="63">
        <f t="shared" si="36"/>
        <v>11061</v>
      </c>
      <c r="D119" s="64">
        <f t="shared" si="37"/>
        <v>11240</v>
      </c>
      <c r="E119" s="69">
        <f t="shared" si="38"/>
        <v>22301</v>
      </c>
      <c r="F119" s="66"/>
      <c r="G119" s="70">
        <f t="shared" si="39"/>
        <v>38965</v>
      </c>
      <c r="H119" s="64">
        <f t="shared" si="40"/>
        <v>39593</v>
      </c>
      <c r="I119" s="69">
        <f t="shared" si="41"/>
        <v>78558</v>
      </c>
      <c r="J119" s="99"/>
      <c r="K119" s="94">
        <v>211</v>
      </c>
      <c r="L119" s="94">
        <v>869</v>
      </c>
      <c r="M119" s="94">
        <v>1102</v>
      </c>
      <c r="N119" s="94">
        <v>1043</v>
      </c>
      <c r="O119" s="94">
        <v>880</v>
      </c>
      <c r="P119" s="94">
        <v>831</v>
      </c>
      <c r="Q119" s="94">
        <v>825</v>
      </c>
      <c r="R119" s="94">
        <v>845</v>
      </c>
      <c r="S119" s="94">
        <v>738</v>
      </c>
      <c r="T119" s="94">
        <v>673</v>
      </c>
      <c r="U119" s="94">
        <v>668</v>
      </c>
      <c r="V119" s="94">
        <v>613</v>
      </c>
      <c r="W119" s="94">
        <v>505</v>
      </c>
      <c r="X119" s="94">
        <v>412</v>
      </c>
      <c r="Y119" s="94">
        <v>315</v>
      </c>
      <c r="Z119" s="94">
        <v>217</v>
      </c>
      <c r="AA119" s="94">
        <v>152</v>
      </c>
      <c r="AB119" s="94">
        <v>92</v>
      </c>
      <c r="AC119" s="94">
        <v>70</v>
      </c>
      <c r="AD119" s="95"/>
      <c r="AE119" s="96">
        <v>189</v>
      </c>
      <c r="AF119" s="96">
        <v>784</v>
      </c>
      <c r="AG119" s="96">
        <v>969</v>
      </c>
      <c r="AH119" s="96">
        <v>929</v>
      </c>
      <c r="AI119" s="96">
        <v>809</v>
      </c>
      <c r="AJ119" s="96">
        <v>789</v>
      </c>
      <c r="AK119" s="96">
        <v>844</v>
      </c>
      <c r="AL119" s="96">
        <v>883</v>
      </c>
      <c r="AM119" s="96">
        <v>834</v>
      </c>
      <c r="AN119" s="96">
        <v>804</v>
      </c>
      <c r="AO119" s="96">
        <v>789</v>
      </c>
      <c r="AP119" s="96">
        <v>699</v>
      </c>
      <c r="AQ119" s="96">
        <v>559</v>
      </c>
      <c r="AR119" s="96">
        <v>454</v>
      </c>
      <c r="AS119" s="96">
        <v>334</v>
      </c>
      <c r="AT119" s="96">
        <v>229</v>
      </c>
      <c r="AU119" s="96">
        <v>159</v>
      </c>
      <c r="AV119" s="96">
        <v>104</v>
      </c>
      <c r="AW119" s="96">
        <v>79</v>
      </c>
      <c r="AX119" s="95"/>
      <c r="AY119" s="94">
        <v>892</v>
      </c>
      <c r="AZ119" s="94">
        <v>3523</v>
      </c>
      <c r="BA119" s="94">
        <v>4348</v>
      </c>
      <c r="BB119" s="94">
        <v>4191</v>
      </c>
      <c r="BC119" s="94">
        <v>3967</v>
      </c>
      <c r="BD119" s="94">
        <v>3523</v>
      </c>
      <c r="BE119" s="94">
        <v>3200</v>
      </c>
      <c r="BF119" s="94">
        <v>2892</v>
      </c>
      <c r="BG119" s="94">
        <v>2474</v>
      </c>
      <c r="BH119" s="94">
        <v>2077</v>
      </c>
      <c r="BI119" s="94">
        <v>1795</v>
      </c>
      <c r="BJ119" s="94">
        <v>1576</v>
      </c>
      <c r="BK119" s="94">
        <v>1315</v>
      </c>
      <c r="BL119" s="94">
        <v>1064</v>
      </c>
      <c r="BM119" s="94">
        <v>798</v>
      </c>
      <c r="BN119" s="94">
        <v>558</v>
      </c>
      <c r="BO119" s="94">
        <v>360</v>
      </c>
      <c r="BP119" s="94">
        <v>219</v>
      </c>
      <c r="BQ119" s="94">
        <v>193</v>
      </c>
      <c r="BR119" s="95"/>
      <c r="BS119" s="97">
        <v>849</v>
      </c>
      <c r="BT119" s="97">
        <v>3344</v>
      </c>
      <c r="BU119" s="97">
        <v>4183</v>
      </c>
      <c r="BV119" s="97">
        <v>4060</v>
      </c>
      <c r="BW119" s="97">
        <v>3859</v>
      </c>
      <c r="BX119" s="97">
        <v>3530</v>
      </c>
      <c r="BY119" s="97">
        <v>3267</v>
      </c>
      <c r="BZ119" s="97">
        <v>3048</v>
      </c>
      <c r="CA119" s="97">
        <v>2706</v>
      </c>
      <c r="CB119" s="97">
        <v>2331</v>
      </c>
      <c r="CC119" s="97">
        <v>1986</v>
      </c>
      <c r="CD119" s="97">
        <v>1682</v>
      </c>
      <c r="CE119" s="97">
        <v>1379</v>
      </c>
      <c r="CF119" s="97">
        <v>1096</v>
      </c>
      <c r="CG119" s="97">
        <v>828</v>
      </c>
      <c r="CH119" s="97">
        <v>586</v>
      </c>
      <c r="CI119" s="97">
        <v>391</v>
      </c>
      <c r="CJ119" s="97">
        <v>247</v>
      </c>
      <c r="CK119" s="97">
        <v>221</v>
      </c>
      <c r="CM119">
        <f t="shared" si="42"/>
        <v>11061</v>
      </c>
      <c r="CN119">
        <f t="shared" si="43"/>
        <v>11240</v>
      </c>
      <c r="CO119">
        <f t="shared" si="44"/>
        <v>38965</v>
      </c>
      <c r="CP119">
        <f t="shared" si="45"/>
        <v>39593</v>
      </c>
      <c r="CQ119" s="3"/>
      <c r="CR119" s="3">
        <f t="shared" si="46"/>
        <v>0</v>
      </c>
      <c r="CS119" s="3">
        <f t="shared" si="47"/>
        <v>0</v>
      </c>
      <c r="CT119" s="3">
        <f t="shared" si="48"/>
        <v>0</v>
      </c>
      <c r="CU119" s="3">
        <f t="shared" si="49"/>
        <v>0</v>
      </c>
      <c r="CW119" s="93"/>
      <c r="CX119" s="93"/>
      <c r="CY119" s="93"/>
      <c r="CZ119" s="93"/>
      <c r="DA119" s="93"/>
      <c r="DB119" s="93"/>
      <c r="DC119" s="93"/>
      <c r="DD119" s="93"/>
      <c r="DE119" s="93"/>
      <c r="DF119" s="93"/>
      <c r="DG119" s="93"/>
      <c r="DH119" s="93"/>
      <c r="DI119" s="93"/>
      <c r="DJ119" s="93"/>
      <c r="DK119" s="93"/>
      <c r="DL119" s="93"/>
      <c r="DM119" s="93"/>
      <c r="DN119" s="93"/>
      <c r="DO119" s="93"/>
      <c r="DP119" s="93"/>
      <c r="DQ119" s="93"/>
      <c r="DR119" s="93"/>
      <c r="DS119" s="93"/>
      <c r="DT119" s="93"/>
      <c r="DU119" s="93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93"/>
      <c r="EK119" s="93"/>
      <c r="EL119" s="93"/>
      <c r="EM119" s="93"/>
      <c r="EN119" s="93"/>
      <c r="EO119" s="93"/>
      <c r="EP119" s="93"/>
      <c r="EQ119" s="93"/>
      <c r="ER119" s="93"/>
      <c r="ES119" s="93"/>
      <c r="ET119" s="93"/>
      <c r="EU119" s="93"/>
      <c r="EV119" s="93"/>
      <c r="EW119" s="93"/>
      <c r="EX119" s="93"/>
      <c r="EY119" s="93"/>
      <c r="EZ119" s="93"/>
      <c r="FA119" s="93"/>
      <c r="FB119" s="93"/>
      <c r="FC119" s="93"/>
      <c r="FD119" s="93"/>
      <c r="FE119" s="93"/>
      <c r="FF119" s="93"/>
      <c r="FG119" s="93"/>
      <c r="FH119" s="93"/>
      <c r="FI119" s="93"/>
      <c r="FJ119" s="93"/>
      <c r="FK119" s="93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</row>
    <row r="120" spans="1:179" x14ac:dyDescent="0.25">
      <c r="A120" s="101">
        <f t="shared" si="50"/>
        <v>112</v>
      </c>
      <c r="B120" s="68" t="s">
        <v>126</v>
      </c>
      <c r="C120" s="63">
        <f t="shared" si="36"/>
        <v>868</v>
      </c>
      <c r="D120" s="64">
        <f t="shared" si="37"/>
        <v>882</v>
      </c>
      <c r="E120" s="69">
        <f t="shared" si="38"/>
        <v>1750</v>
      </c>
      <c r="F120" s="66"/>
      <c r="G120" s="70">
        <f t="shared" si="39"/>
        <v>3057</v>
      </c>
      <c r="H120" s="64">
        <f t="shared" si="40"/>
        <v>3106</v>
      </c>
      <c r="I120" s="69">
        <f t="shared" si="41"/>
        <v>6163</v>
      </c>
      <c r="J120" s="99"/>
      <c r="K120" s="94">
        <v>16</v>
      </c>
      <c r="L120" s="94">
        <v>68</v>
      </c>
      <c r="M120" s="94">
        <v>86</v>
      </c>
      <c r="N120" s="94">
        <v>81</v>
      </c>
      <c r="O120" s="94">
        <v>69</v>
      </c>
      <c r="P120" s="94">
        <v>65</v>
      </c>
      <c r="Q120" s="94">
        <v>64</v>
      </c>
      <c r="R120" s="94">
        <v>75</v>
      </c>
      <c r="S120" s="94">
        <v>57</v>
      </c>
      <c r="T120" s="94">
        <v>52</v>
      </c>
      <c r="U120" s="94">
        <v>52</v>
      </c>
      <c r="V120" s="94">
        <v>48</v>
      </c>
      <c r="W120" s="94">
        <v>39</v>
      </c>
      <c r="X120" s="94">
        <v>32</v>
      </c>
      <c r="Y120" s="94">
        <v>24</v>
      </c>
      <c r="Z120" s="94">
        <v>17</v>
      </c>
      <c r="AA120" s="94">
        <v>11</v>
      </c>
      <c r="AB120" s="94">
        <v>7</v>
      </c>
      <c r="AC120" s="94">
        <v>5</v>
      </c>
      <c r="AD120" s="95"/>
      <c r="AE120" s="96">
        <v>14</v>
      </c>
      <c r="AF120" s="96">
        <v>61</v>
      </c>
      <c r="AG120" s="96">
        <v>76</v>
      </c>
      <c r="AH120" s="96">
        <v>72</v>
      </c>
      <c r="AI120" s="96">
        <v>63</v>
      </c>
      <c r="AJ120" s="96">
        <v>61</v>
      </c>
      <c r="AK120" s="96">
        <v>66</v>
      </c>
      <c r="AL120" s="96">
        <v>78</v>
      </c>
      <c r="AM120" s="96">
        <v>65</v>
      </c>
      <c r="AN120" s="96">
        <v>63</v>
      </c>
      <c r="AO120" s="96">
        <v>61</v>
      </c>
      <c r="AP120" s="96">
        <v>54</v>
      </c>
      <c r="AQ120" s="96">
        <v>43</v>
      </c>
      <c r="AR120" s="96">
        <v>35</v>
      </c>
      <c r="AS120" s="96">
        <v>26</v>
      </c>
      <c r="AT120" s="96">
        <v>18</v>
      </c>
      <c r="AU120" s="96">
        <v>12</v>
      </c>
      <c r="AV120" s="96">
        <v>8</v>
      </c>
      <c r="AW120" s="96">
        <v>6</v>
      </c>
      <c r="AX120" s="95"/>
      <c r="AY120" s="94">
        <v>70</v>
      </c>
      <c r="AZ120" s="94">
        <v>276</v>
      </c>
      <c r="BA120" s="94">
        <v>341</v>
      </c>
      <c r="BB120" s="94">
        <v>328</v>
      </c>
      <c r="BC120" s="94">
        <v>311</v>
      </c>
      <c r="BD120" s="94">
        <v>276</v>
      </c>
      <c r="BE120" s="94">
        <v>251</v>
      </c>
      <c r="BF120" s="94">
        <v>233</v>
      </c>
      <c r="BG120" s="94">
        <v>194</v>
      </c>
      <c r="BH120" s="94">
        <v>163</v>
      </c>
      <c r="BI120" s="94">
        <v>140</v>
      </c>
      <c r="BJ120" s="94">
        <v>123</v>
      </c>
      <c r="BK120" s="94">
        <v>103</v>
      </c>
      <c r="BL120" s="94">
        <v>83</v>
      </c>
      <c r="BM120" s="94">
        <v>62</v>
      </c>
      <c r="BN120" s="94">
        <v>43</v>
      </c>
      <c r="BO120" s="94">
        <v>28</v>
      </c>
      <c r="BP120" s="94">
        <v>17</v>
      </c>
      <c r="BQ120" s="94">
        <v>15</v>
      </c>
      <c r="BR120" s="95"/>
      <c r="BS120" s="97">
        <v>66</v>
      </c>
      <c r="BT120" s="97">
        <v>262</v>
      </c>
      <c r="BU120" s="97">
        <v>328</v>
      </c>
      <c r="BV120" s="97">
        <v>318</v>
      </c>
      <c r="BW120" s="97">
        <v>302</v>
      </c>
      <c r="BX120" s="97">
        <v>276</v>
      </c>
      <c r="BY120" s="97">
        <v>256</v>
      </c>
      <c r="BZ120" s="97">
        <v>248</v>
      </c>
      <c r="CA120" s="97">
        <v>212</v>
      </c>
      <c r="CB120" s="97">
        <v>182</v>
      </c>
      <c r="CC120" s="97">
        <v>155</v>
      </c>
      <c r="CD120" s="97">
        <v>132</v>
      </c>
      <c r="CE120" s="97">
        <v>108</v>
      </c>
      <c r="CF120" s="97">
        <v>85</v>
      </c>
      <c r="CG120" s="97">
        <v>64</v>
      </c>
      <c r="CH120" s="97">
        <v>46</v>
      </c>
      <c r="CI120" s="97">
        <v>30</v>
      </c>
      <c r="CJ120" s="97">
        <v>19</v>
      </c>
      <c r="CK120" s="97">
        <v>17</v>
      </c>
      <c r="CM120">
        <f t="shared" si="42"/>
        <v>868</v>
      </c>
      <c r="CN120">
        <f t="shared" si="43"/>
        <v>882</v>
      </c>
      <c r="CO120">
        <f t="shared" si="44"/>
        <v>3057</v>
      </c>
      <c r="CP120">
        <f t="shared" si="45"/>
        <v>3106</v>
      </c>
      <c r="CQ120" s="3"/>
      <c r="CR120" s="3">
        <f t="shared" si="46"/>
        <v>0</v>
      </c>
      <c r="CS120" s="3">
        <f t="shared" si="47"/>
        <v>0</v>
      </c>
      <c r="CT120" s="3">
        <f t="shared" si="48"/>
        <v>0</v>
      </c>
      <c r="CU120" s="3">
        <f t="shared" si="49"/>
        <v>0</v>
      </c>
      <c r="CW120" s="93"/>
      <c r="CX120" s="93"/>
      <c r="CY120" s="93"/>
      <c r="CZ120" s="93"/>
      <c r="DA120" s="93"/>
      <c r="DB120" s="93"/>
      <c r="DC120" s="93"/>
      <c r="DD120" s="93"/>
      <c r="DE120" s="93"/>
      <c r="DF120" s="93"/>
      <c r="DG120" s="93"/>
      <c r="DH120" s="93"/>
      <c r="DI120" s="93"/>
      <c r="DJ120" s="93"/>
      <c r="DK120" s="93"/>
      <c r="DL120" s="93"/>
      <c r="DM120" s="93"/>
      <c r="DN120" s="93"/>
      <c r="DO120" s="93"/>
      <c r="DP120" s="93"/>
      <c r="DQ120" s="93"/>
      <c r="DR120" s="93"/>
      <c r="DS120" s="93"/>
      <c r="DT120" s="93"/>
      <c r="DU120" s="93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93"/>
      <c r="EK120" s="93"/>
      <c r="EL120" s="93"/>
      <c r="EM120" s="93"/>
      <c r="EN120" s="93"/>
      <c r="EO120" s="93"/>
      <c r="EP120" s="93"/>
      <c r="EQ120" s="93"/>
      <c r="ER120" s="93"/>
      <c r="ES120" s="93"/>
      <c r="ET120" s="93"/>
      <c r="EU120" s="93"/>
      <c r="EV120" s="93"/>
      <c r="EW120" s="93"/>
      <c r="EX120" s="93"/>
      <c r="EY120" s="93"/>
      <c r="EZ120" s="93"/>
      <c r="FA120" s="93"/>
      <c r="FB120" s="93"/>
      <c r="FC120" s="93"/>
      <c r="FD120" s="93"/>
      <c r="FE120" s="93"/>
      <c r="FF120" s="93"/>
      <c r="FG120" s="93"/>
      <c r="FH120" s="93"/>
      <c r="FI120" s="93"/>
      <c r="FJ120" s="93"/>
      <c r="FK120" s="93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</row>
    <row r="121" spans="1:179" x14ac:dyDescent="0.25">
      <c r="A121" s="101">
        <f t="shared" si="50"/>
        <v>113</v>
      </c>
      <c r="B121" s="68" t="s">
        <v>127</v>
      </c>
      <c r="C121" s="63">
        <f t="shared" si="36"/>
        <v>4576</v>
      </c>
      <c r="D121" s="64">
        <f t="shared" si="37"/>
        <v>4649</v>
      </c>
      <c r="E121" s="69">
        <f t="shared" si="38"/>
        <v>9225</v>
      </c>
      <c r="F121" s="66"/>
      <c r="G121" s="70">
        <f t="shared" si="39"/>
        <v>16121</v>
      </c>
      <c r="H121" s="64">
        <f t="shared" si="40"/>
        <v>16381</v>
      </c>
      <c r="I121" s="69">
        <f t="shared" si="41"/>
        <v>32502</v>
      </c>
      <c r="J121" s="99"/>
      <c r="K121" s="94">
        <v>87</v>
      </c>
      <c r="L121" s="94">
        <v>359</v>
      </c>
      <c r="M121" s="94">
        <v>456</v>
      </c>
      <c r="N121" s="94">
        <v>431</v>
      </c>
      <c r="O121" s="94">
        <v>364</v>
      </c>
      <c r="P121" s="94">
        <v>343</v>
      </c>
      <c r="Q121" s="94">
        <v>341</v>
      </c>
      <c r="R121" s="94">
        <v>356</v>
      </c>
      <c r="S121" s="94">
        <v>305</v>
      </c>
      <c r="T121" s="94">
        <v>278</v>
      </c>
      <c r="U121" s="94">
        <v>276</v>
      </c>
      <c r="V121" s="94">
        <v>253</v>
      </c>
      <c r="W121" s="94">
        <v>209</v>
      </c>
      <c r="X121" s="94">
        <v>170</v>
      </c>
      <c r="Y121" s="94">
        <v>130</v>
      </c>
      <c r="Z121" s="94">
        <v>89</v>
      </c>
      <c r="AA121" s="94">
        <v>62</v>
      </c>
      <c r="AB121" s="94">
        <v>38</v>
      </c>
      <c r="AC121" s="94">
        <v>29</v>
      </c>
      <c r="AD121" s="95"/>
      <c r="AE121" s="96">
        <v>78</v>
      </c>
      <c r="AF121" s="96">
        <v>324</v>
      </c>
      <c r="AG121" s="96">
        <v>401</v>
      </c>
      <c r="AH121" s="96">
        <v>384</v>
      </c>
      <c r="AI121" s="96">
        <v>334</v>
      </c>
      <c r="AJ121" s="96">
        <v>326</v>
      </c>
      <c r="AK121" s="96">
        <v>349</v>
      </c>
      <c r="AL121" s="96">
        <v>367</v>
      </c>
      <c r="AM121" s="96">
        <v>345</v>
      </c>
      <c r="AN121" s="96">
        <v>332</v>
      </c>
      <c r="AO121" s="96">
        <v>326</v>
      </c>
      <c r="AP121" s="96">
        <v>289</v>
      </c>
      <c r="AQ121" s="96">
        <v>231</v>
      </c>
      <c r="AR121" s="96">
        <v>188</v>
      </c>
      <c r="AS121" s="96">
        <v>138</v>
      </c>
      <c r="AT121" s="96">
        <v>95</v>
      </c>
      <c r="AU121" s="96">
        <v>66</v>
      </c>
      <c r="AV121" s="96">
        <v>43</v>
      </c>
      <c r="AW121" s="96">
        <v>33</v>
      </c>
      <c r="AX121" s="95"/>
      <c r="AY121" s="94">
        <v>369</v>
      </c>
      <c r="AZ121" s="94">
        <v>1457</v>
      </c>
      <c r="BA121" s="94">
        <v>1799</v>
      </c>
      <c r="BB121" s="94">
        <v>1734</v>
      </c>
      <c r="BC121" s="94">
        <v>1641</v>
      </c>
      <c r="BD121" s="94">
        <v>1457</v>
      </c>
      <c r="BE121" s="94">
        <v>1323</v>
      </c>
      <c r="BF121" s="94">
        <v>1202</v>
      </c>
      <c r="BG121" s="94">
        <v>1023</v>
      </c>
      <c r="BH121" s="94">
        <v>859</v>
      </c>
      <c r="BI121" s="94">
        <v>742</v>
      </c>
      <c r="BJ121" s="94">
        <v>652</v>
      </c>
      <c r="BK121" s="94">
        <v>544</v>
      </c>
      <c r="BL121" s="94">
        <v>440</v>
      </c>
      <c r="BM121" s="94">
        <v>330</v>
      </c>
      <c r="BN121" s="94">
        <v>231</v>
      </c>
      <c r="BO121" s="94">
        <v>149</v>
      </c>
      <c r="BP121" s="94">
        <v>90</v>
      </c>
      <c r="BQ121" s="94">
        <v>79</v>
      </c>
      <c r="BR121" s="95"/>
      <c r="BS121" s="97">
        <v>351</v>
      </c>
      <c r="BT121" s="97">
        <v>1383</v>
      </c>
      <c r="BU121" s="97">
        <v>1730</v>
      </c>
      <c r="BV121" s="97">
        <v>1679</v>
      </c>
      <c r="BW121" s="97">
        <v>1596</v>
      </c>
      <c r="BX121" s="97">
        <v>1460</v>
      </c>
      <c r="BY121" s="97">
        <v>1351</v>
      </c>
      <c r="BZ121" s="97">
        <v>1270</v>
      </c>
      <c r="CA121" s="97">
        <v>1119</v>
      </c>
      <c r="CB121" s="97">
        <v>964</v>
      </c>
      <c r="CC121" s="97">
        <v>821</v>
      </c>
      <c r="CD121" s="97">
        <v>696</v>
      </c>
      <c r="CE121" s="97">
        <v>570</v>
      </c>
      <c r="CF121" s="97">
        <v>453</v>
      </c>
      <c r="CG121" s="97">
        <v>342</v>
      </c>
      <c r="CH121" s="97">
        <v>242</v>
      </c>
      <c r="CI121" s="97">
        <v>161</v>
      </c>
      <c r="CJ121" s="97">
        <v>102</v>
      </c>
      <c r="CK121" s="97">
        <v>91</v>
      </c>
      <c r="CM121">
        <f t="shared" si="42"/>
        <v>4576</v>
      </c>
      <c r="CN121">
        <f t="shared" si="43"/>
        <v>4649</v>
      </c>
      <c r="CO121">
        <f t="shared" si="44"/>
        <v>16121</v>
      </c>
      <c r="CP121">
        <f t="shared" si="45"/>
        <v>16381</v>
      </c>
      <c r="CQ121" s="3"/>
      <c r="CR121" s="3">
        <f t="shared" si="46"/>
        <v>0</v>
      </c>
      <c r="CS121" s="3">
        <f t="shared" si="47"/>
        <v>0</v>
      </c>
      <c r="CT121" s="3">
        <f t="shared" si="48"/>
        <v>0</v>
      </c>
      <c r="CU121" s="3">
        <f t="shared" si="49"/>
        <v>0</v>
      </c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</row>
    <row r="122" spans="1:179" x14ac:dyDescent="0.25">
      <c r="A122" s="101">
        <f t="shared" si="50"/>
        <v>114</v>
      </c>
      <c r="B122" s="68" t="s">
        <v>128</v>
      </c>
      <c r="C122" s="63">
        <f t="shared" si="36"/>
        <v>4937</v>
      </c>
      <c r="D122" s="64">
        <f t="shared" si="37"/>
        <v>5016</v>
      </c>
      <c r="E122" s="69">
        <f t="shared" si="38"/>
        <v>9953</v>
      </c>
      <c r="F122" s="66"/>
      <c r="G122" s="70">
        <f t="shared" si="39"/>
        <v>17390</v>
      </c>
      <c r="H122" s="64">
        <f t="shared" si="40"/>
        <v>17671</v>
      </c>
      <c r="I122" s="69">
        <f t="shared" si="41"/>
        <v>35061</v>
      </c>
      <c r="J122" s="99"/>
      <c r="K122" s="94">
        <v>94</v>
      </c>
      <c r="L122" s="94">
        <v>387</v>
      </c>
      <c r="M122" s="94">
        <v>492</v>
      </c>
      <c r="N122" s="94">
        <v>465</v>
      </c>
      <c r="O122" s="94">
        <v>392</v>
      </c>
      <c r="P122" s="94">
        <v>371</v>
      </c>
      <c r="Q122" s="94">
        <v>368</v>
      </c>
      <c r="R122" s="94">
        <v>383</v>
      </c>
      <c r="S122" s="94">
        <v>329</v>
      </c>
      <c r="T122" s="94">
        <v>300</v>
      </c>
      <c r="U122" s="94">
        <v>298</v>
      </c>
      <c r="V122" s="94">
        <v>274</v>
      </c>
      <c r="W122" s="94">
        <v>225</v>
      </c>
      <c r="X122" s="94">
        <v>184</v>
      </c>
      <c r="Y122" s="94">
        <v>140</v>
      </c>
      <c r="Z122" s="94">
        <v>96</v>
      </c>
      <c r="AA122" s="94">
        <v>67</v>
      </c>
      <c r="AB122" s="94">
        <v>41</v>
      </c>
      <c r="AC122" s="94">
        <v>31</v>
      </c>
      <c r="AD122" s="95"/>
      <c r="AE122" s="96">
        <v>84</v>
      </c>
      <c r="AF122" s="96">
        <v>350</v>
      </c>
      <c r="AG122" s="96">
        <v>432</v>
      </c>
      <c r="AH122" s="96">
        <v>414</v>
      </c>
      <c r="AI122" s="96">
        <v>361</v>
      </c>
      <c r="AJ122" s="96">
        <v>352</v>
      </c>
      <c r="AK122" s="96">
        <v>376</v>
      </c>
      <c r="AL122" s="96">
        <v>398</v>
      </c>
      <c r="AM122" s="96">
        <v>372</v>
      </c>
      <c r="AN122" s="96">
        <v>359</v>
      </c>
      <c r="AO122" s="96">
        <v>352</v>
      </c>
      <c r="AP122" s="96">
        <v>312</v>
      </c>
      <c r="AQ122" s="96">
        <v>249</v>
      </c>
      <c r="AR122" s="96">
        <v>202</v>
      </c>
      <c r="AS122" s="96">
        <v>149</v>
      </c>
      <c r="AT122" s="96">
        <v>102</v>
      </c>
      <c r="AU122" s="96">
        <v>71</v>
      </c>
      <c r="AV122" s="96">
        <v>46</v>
      </c>
      <c r="AW122" s="96">
        <v>35</v>
      </c>
      <c r="AX122" s="95"/>
      <c r="AY122" s="94">
        <v>398</v>
      </c>
      <c r="AZ122" s="94">
        <v>1572</v>
      </c>
      <c r="BA122" s="94">
        <v>1940</v>
      </c>
      <c r="BB122" s="94">
        <v>1870</v>
      </c>
      <c r="BC122" s="94">
        <v>1770</v>
      </c>
      <c r="BD122" s="94">
        <v>1572</v>
      </c>
      <c r="BE122" s="94">
        <v>1428</v>
      </c>
      <c r="BF122" s="94">
        <v>1295</v>
      </c>
      <c r="BG122" s="94">
        <v>1104</v>
      </c>
      <c r="BH122" s="94">
        <v>927</v>
      </c>
      <c r="BI122" s="94">
        <v>801</v>
      </c>
      <c r="BJ122" s="94">
        <v>703</v>
      </c>
      <c r="BK122" s="94">
        <v>587</v>
      </c>
      <c r="BL122" s="94">
        <v>475</v>
      </c>
      <c r="BM122" s="94">
        <v>356</v>
      </c>
      <c r="BN122" s="94">
        <v>249</v>
      </c>
      <c r="BO122" s="94">
        <v>160</v>
      </c>
      <c r="BP122" s="94">
        <v>97</v>
      </c>
      <c r="BQ122" s="94">
        <v>86</v>
      </c>
      <c r="BR122" s="95"/>
      <c r="BS122" s="97">
        <v>378</v>
      </c>
      <c r="BT122" s="97">
        <v>1492</v>
      </c>
      <c r="BU122" s="97">
        <v>1867</v>
      </c>
      <c r="BV122" s="97">
        <v>1812</v>
      </c>
      <c r="BW122" s="97">
        <v>1722</v>
      </c>
      <c r="BX122" s="97">
        <v>1575</v>
      </c>
      <c r="BY122" s="97">
        <v>1458</v>
      </c>
      <c r="BZ122" s="97">
        <v>1366</v>
      </c>
      <c r="CA122" s="97">
        <v>1208</v>
      </c>
      <c r="CB122" s="97">
        <v>1040</v>
      </c>
      <c r="CC122" s="97">
        <v>886</v>
      </c>
      <c r="CD122" s="97">
        <v>751</v>
      </c>
      <c r="CE122" s="97">
        <v>615</v>
      </c>
      <c r="CF122" s="97">
        <v>489</v>
      </c>
      <c r="CG122" s="97">
        <v>369</v>
      </c>
      <c r="CH122" s="97">
        <v>261</v>
      </c>
      <c r="CI122" s="97">
        <v>174</v>
      </c>
      <c r="CJ122" s="97">
        <v>110</v>
      </c>
      <c r="CK122" s="97">
        <v>98</v>
      </c>
      <c r="CM122">
        <f t="shared" si="42"/>
        <v>4937</v>
      </c>
      <c r="CN122">
        <f t="shared" si="43"/>
        <v>5016</v>
      </c>
      <c r="CO122">
        <f t="shared" si="44"/>
        <v>17390</v>
      </c>
      <c r="CP122">
        <f t="shared" si="45"/>
        <v>17671</v>
      </c>
      <c r="CQ122" s="3"/>
      <c r="CR122" s="3">
        <f t="shared" si="46"/>
        <v>0</v>
      </c>
      <c r="CS122" s="3">
        <f t="shared" si="47"/>
        <v>0</v>
      </c>
      <c r="CT122" s="3">
        <f t="shared" si="48"/>
        <v>0</v>
      </c>
      <c r="CU122" s="3">
        <f t="shared" si="49"/>
        <v>0</v>
      </c>
      <c r="CW122" s="93"/>
      <c r="CX122" s="93"/>
      <c r="CY122" s="93"/>
      <c r="CZ122" s="93"/>
      <c r="DA122" s="93"/>
      <c r="DB122" s="93"/>
      <c r="DC122" s="93"/>
      <c r="DD122" s="93"/>
      <c r="DE122" s="93"/>
      <c r="DF122" s="93"/>
      <c r="DG122" s="93"/>
      <c r="DH122" s="93"/>
      <c r="DI122" s="93"/>
      <c r="DJ122" s="93"/>
      <c r="DK122" s="93"/>
      <c r="DL122" s="93"/>
      <c r="DM122" s="93"/>
      <c r="DN122" s="93"/>
      <c r="DO122" s="93"/>
      <c r="DP122" s="93"/>
      <c r="DQ122" s="93"/>
      <c r="DR122" s="93"/>
      <c r="DS122" s="93"/>
      <c r="DT122" s="93"/>
      <c r="DU122" s="93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93"/>
      <c r="EK122" s="93"/>
      <c r="EL122" s="93"/>
      <c r="EM122" s="93"/>
      <c r="EN122" s="93"/>
      <c r="EO122" s="93"/>
      <c r="EP122" s="93"/>
      <c r="EQ122" s="93"/>
      <c r="ER122" s="93"/>
      <c r="ES122" s="93"/>
      <c r="ET122" s="93"/>
      <c r="EU122" s="93"/>
      <c r="EV122" s="93"/>
      <c r="EW122" s="93"/>
      <c r="EX122" s="93"/>
      <c r="EY122" s="93"/>
      <c r="EZ122" s="93"/>
      <c r="FA122" s="93"/>
      <c r="FB122" s="93"/>
      <c r="FC122" s="93"/>
      <c r="FD122" s="93"/>
      <c r="FE122" s="93"/>
      <c r="FF122" s="93"/>
      <c r="FG122" s="93"/>
      <c r="FH122" s="93"/>
      <c r="FI122" s="93"/>
      <c r="FJ122" s="93"/>
      <c r="FK122" s="93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</row>
    <row r="123" spans="1:179" s="15" customFormat="1" x14ac:dyDescent="0.25">
      <c r="A123" s="101">
        <f t="shared" si="50"/>
        <v>115</v>
      </c>
      <c r="B123" s="68" t="s">
        <v>129</v>
      </c>
      <c r="C123" s="63">
        <f t="shared" si="36"/>
        <v>72445</v>
      </c>
      <c r="D123" s="64">
        <f t="shared" si="37"/>
        <v>73601</v>
      </c>
      <c r="E123" s="69">
        <f t="shared" si="38"/>
        <v>146046</v>
      </c>
      <c r="F123" s="66"/>
      <c r="G123" s="70">
        <f t="shared" si="39"/>
        <v>255215</v>
      </c>
      <c r="H123" s="64">
        <f t="shared" si="40"/>
        <v>259330</v>
      </c>
      <c r="I123" s="69">
        <f t="shared" si="41"/>
        <v>514545</v>
      </c>
      <c r="J123" s="99"/>
      <c r="K123" s="94">
        <v>1387</v>
      </c>
      <c r="L123" s="94">
        <v>5693</v>
      </c>
      <c r="M123" s="94">
        <v>7223</v>
      </c>
      <c r="N123" s="94">
        <v>6831</v>
      </c>
      <c r="O123" s="94">
        <v>5764</v>
      </c>
      <c r="P123" s="94">
        <v>5444</v>
      </c>
      <c r="Q123" s="94">
        <v>5408</v>
      </c>
      <c r="R123" s="94">
        <v>5487</v>
      </c>
      <c r="S123" s="94">
        <v>4839</v>
      </c>
      <c r="T123" s="94">
        <v>4412</v>
      </c>
      <c r="U123" s="94">
        <v>4376</v>
      </c>
      <c r="V123" s="94">
        <v>4020</v>
      </c>
      <c r="W123" s="94">
        <v>3309</v>
      </c>
      <c r="X123" s="94">
        <v>2704</v>
      </c>
      <c r="Y123" s="94">
        <v>2063</v>
      </c>
      <c r="Z123" s="94">
        <v>1423</v>
      </c>
      <c r="AA123" s="94">
        <v>996</v>
      </c>
      <c r="AB123" s="94">
        <v>604</v>
      </c>
      <c r="AC123" s="94">
        <v>462</v>
      </c>
      <c r="AD123" s="95"/>
      <c r="AE123" s="96">
        <v>1243</v>
      </c>
      <c r="AF123" s="96">
        <v>5137</v>
      </c>
      <c r="AG123" s="96">
        <v>6348</v>
      </c>
      <c r="AH123" s="96">
        <v>6087</v>
      </c>
      <c r="AI123" s="96">
        <v>5301</v>
      </c>
      <c r="AJ123" s="96">
        <v>5170</v>
      </c>
      <c r="AK123" s="96">
        <v>5530</v>
      </c>
      <c r="AL123" s="96">
        <v>5704</v>
      </c>
      <c r="AM123" s="96">
        <v>5465</v>
      </c>
      <c r="AN123" s="96">
        <v>5268</v>
      </c>
      <c r="AO123" s="96">
        <v>5170</v>
      </c>
      <c r="AP123" s="96">
        <v>4581</v>
      </c>
      <c r="AQ123" s="96">
        <v>3665</v>
      </c>
      <c r="AR123" s="96">
        <v>2978</v>
      </c>
      <c r="AS123" s="96">
        <v>2192</v>
      </c>
      <c r="AT123" s="96">
        <v>1505</v>
      </c>
      <c r="AU123" s="96">
        <v>1047</v>
      </c>
      <c r="AV123" s="96">
        <v>687</v>
      </c>
      <c r="AW123" s="96">
        <v>523</v>
      </c>
      <c r="AX123" s="95"/>
      <c r="AY123" s="94">
        <v>5846</v>
      </c>
      <c r="AZ123" s="94">
        <v>23080</v>
      </c>
      <c r="BA123" s="94">
        <v>28482</v>
      </c>
      <c r="BB123" s="94">
        <v>27456</v>
      </c>
      <c r="BC123" s="94">
        <v>25986</v>
      </c>
      <c r="BD123" s="94">
        <v>23080</v>
      </c>
      <c r="BE123" s="94">
        <v>20960</v>
      </c>
      <c r="BF123" s="94">
        <v>18882</v>
      </c>
      <c r="BG123" s="94">
        <v>16207</v>
      </c>
      <c r="BH123" s="94">
        <v>13608</v>
      </c>
      <c r="BI123" s="94">
        <v>11762</v>
      </c>
      <c r="BJ123" s="94">
        <v>10326</v>
      </c>
      <c r="BK123" s="94">
        <v>8616</v>
      </c>
      <c r="BL123" s="94">
        <v>6975</v>
      </c>
      <c r="BM123" s="94">
        <v>5231</v>
      </c>
      <c r="BN123" s="94">
        <v>3658</v>
      </c>
      <c r="BO123" s="94">
        <v>2359</v>
      </c>
      <c r="BP123" s="94">
        <v>1436</v>
      </c>
      <c r="BQ123" s="94">
        <v>1265</v>
      </c>
      <c r="BR123" s="95"/>
      <c r="BS123" s="97">
        <v>5561</v>
      </c>
      <c r="BT123" s="97">
        <v>21908</v>
      </c>
      <c r="BU123" s="97">
        <v>27402</v>
      </c>
      <c r="BV123" s="97">
        <v>26593</v>
      </c>
      <c r="BW123" s="97">
        <v>25279</v>
      </c>
      <c r="BX123" s="97">
        <v>23121</v>
      </c>
      <c r="BY123" s="97">
        <v>21402</v>
      </c>
      <c r="BZ123" s="97">
        <v>19929</v>
      </c>
      <c r="CA123" s="97">
        <v>17729</v>
      </c>
      <c r="CB123" s="97">
        <v>15268</v>
      </c>
      <c r="CC123" s="97">
        <v>13010</v>
      </c>
      <c r="CD123" s="97">
        <v>11021</v>
      </c>
      <c r="CE123" s="97">
        <v>9033</v>
      </c>
      <c r="CF123" s="97">
        <v>7179</v>
      </c>
      <c r="CG123" s="97">
        <v>5426</v>
      </c>
      <c r="CH123" s="97">
        <v>3842</v>
      </c>
      <c r="CI123" s="97">
        <v>2561</v>
      </c>
      <c r="CJ123" s="97">
        <v>1617</v>
      </c>
      <c r="CK123" s="97">
        <v>1449</v>
      </c>
      <c r="CL123"/>
      <c r="CM123">
        <f t="shared" si="42"/>
        <v>72445</v>
      </c>
      <c r="CN123">
        <f t="shared" si="43"/>
        <v>73601</v>
      </c>
      <c r="CO123">
        <f t="shared" si="44"/>
        <v>255215</v>
      </c>
      <c r="CP123">
        <f t="shared" si="45"/>
        <v>259330</v>
      </c>
      <c r="CQ123" s="3"/>
      <c r="CR123" s="3">
        <f t="shared" si="46"/>
        <v>0</v>
      </c>
      <c r="CS123" s="3">
        <f t="shared" si="47"/>
        <v>0</v>
      </c>
      <c r="CT123" s="3">
        <f t="shared" si="48"/>
        <v>0</v>
      </c>
      <c r="CU123" s="3">
        <f t="shared" si="49"/>
        <v>0</v>
      </c>
      <c r="CW123" s="93"/>
      <c r="CX123" s="93"/>
      <c r="CY123" s="93"/>
      <c r="CZ123" s="93"/>
      <c r="DA123" s="93"/>
      <c r="DB123" s="93"/>
      <c r="DC123" s="93"/>
      <c r="DD123" s="93"/>
      <c r="DE123" s="93"/>
      <c r="DF123" s="93"/>
      <c r="DG123" s="93"/>
      <c r="DH123" s="93"/>
      <c r="DI123" s="93"/>
      <c r="DJ123" s="93"/>
      <c r="DK123" s="93"/>
      <c r="DL123" s="93"/>
      <c r="DM123" s="93"/>
      <c r="DN123" s="93"/>
      <c r="DO123" s="93"/>
      <c r="DP123" s="93"/>
      <c r="DQ123" s="93"/>
      <c r="DR123" s="93"/>
      <c r="DS123" s="93"/>
      <c r="DT123" s="93"/>
      <c r="DU123" s="93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93"/>
      <c r="EK123" s="93"/>
      <c r="EL123" s="93"/>
      <c r="EM123" s="93"/>
      <c r="EN123" s="93"/>
      <c r="EO123" s="93"/>
      <c r="EP123" s="93"/>
      <c r="EQ123" s="93"/>
      <c r="ER123" s="93"/>
      <c r="ES123" s="93"/>
      <c r="ET123" s="93"/>
      <c r="EU123" s="93"/>
      <c r="EV123" s="93"/>
      <c r="EW123" s="93"/>
      <c r="EX123" s="93"/>
      <c r="EY123" s="93"/>
      <c r="EZ123" s="93"/>
      <c r="FA123" s="93"/>
      <c r="FB123" s="93"/>
      <c r="FC123" s="93"/>
      <c r="FD123" s="93"/>
      <c r="FE123" s="93"/>
      <c r="FF123" s="93"/>
      <c r="FG123" s="93"/>
      <c r="FH123" s="93"/>
      <c r="FI123" s="93"/>
      <c r="FJ123" s="93"/>
      <c r="FK123" s="9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</row>
    <row r="124" spans="1:179" x14ac:dyDescent="0.25">
      <c r="A124" s="101">
        <f t="shared" si="50"/>
        <v>116</v>
      </c>
      <c r="B124" s="68" t="s">
        <v>130</v>
      </c>
      <c r="C124" s="63">
        <f t="shared" si="36"/>
        <v>3646</v>
      </c>
      <c r="D124" s="64">
        <f t="shared" si="37"/>
        <v>3705</v>
      </c>
      <c r="E124" s="69">
        <f t="shared" si="38"/>
        <v>7351</v>
      </c>
      <c r="F124" s="66"/>
      <c r="G124" s="70">
        <f t="shared" si="39"/>
        <v>12847</v>
      </c>
      <c r="H124" s="64">
        <f t="shared" si="40"/>
        <v>13054</v>
      </c>
      <c r="I124" s="69">
        <f t="shared" si="41"/>
        <v>25901</v>
      </c>
      <c r="J124" s="99"/>
      <c r="K124" s="94">
        <v>69</v>
      </c>
      <c r="L124" s="94">
        <v>286</v>
      </c>
      <c r="M124" s="94">
        <v>363</v>
      </c>
      <c r="N124" s="94">
        <v>343</v>
      </c>
      <c r="O124" s="94">
        <v>290</v>
      </c>
      <c r="P124" s="94">
        <v>273</v>
      </c>
      <c r="Q124" s="94">
        <v>272</v>
      </c>
      <c r="R124" s="94">
        <v>284</v>
      </c>
      <c r="S124" s="94">
        <v>243</v>
      </c>
      <c r="T124" s="94">
        <v>222</v>
      </c>
      <c r="U124" s="94">
        <v>220</v>
      </c>
      <c r="V124" s="94">
        <v>202</v>
      </c>
      <c r="W124" s="94">
        <v>166</v>
      </c>
      <c r="X124" s="94">
        <v>136</v>
      </c>
      <c r="Y124" s="94">
        <v>103</v>
      </c>
      <c r="Z124" s="94">
        <v>71</v>
      </c>
      <c r="AA124" s="94">
        <v>50</v>
      </c>
      <c r="AB124" s="94">
        <v>30</v>
      </c>
      <c r="AC124" s="94">
        <v>23</v>
      </c>
      <c r="AD124" s="95"/>
      <c r="AE124" s="96">
        <v>62</v>
      </c>
      <c r="AF124" s="96">
        <v>258</v>
      </c>
      <c r="AG124" s="96">
        <v>319</v>
      </c>
      <c r="AH124" s="96">
        <v>306</v>
      </c>
      <c r="AI124" s="96">
        <v>266</v>
      </c>
      <c r="AJ124" s="96">
        <v>260</v>
      </c>
      <c r="AK124" s="96">
        <v>278</v>
      </c>
      <c r="AL124" s="96">
        <v>296</v>
      </c>
      <c r="AM124" s="96">
        <v>275</v>
      </c>
      <c r="AN124" s="96">
        <v>265</v>
      </c>
      <c r="AO124" s="96">
        <v>260</v>
      </c>
      <c r="AP124" s="96">
        <v>230</v>
      </c>
      <c r="AQ124" s="96">
        <v>184</v>
      </c>
      <c r="AR124" s="96">
        <v>149</v>
      </c>
      <c r="AS124" s="96">
        <v>110</v>
      </c>
      <c r="AT124" s="96">
        <v>75</v>
      </c>
      <c r="AU124" s="96">
        <v>52</v>
      </c>
      <c r="AV124" s="96">
        <v>34</v>
      </c>
      <c r="AW124" s="96">
        <v>26</v>
      </c>
      <c r="AX124" s="95"/>
      <c r="AY124" s="94">
        <v>294</v>
      </c>
      <c r="AZ124" s="94">
        <v>1161</v>
      </c>
      <c r="BA124" s="94">
        <v>1433</v>
      </c>
      <c r="BB124" s="94">
        <v>1382</v>
      </c>
      <c r="BC124" s="94">
        <v>1308</v>
      </c>
      <c r="BD124" s="94">
        <v>1161</v>
      </c>
      <c r="BE124" s="94">
        <v>1055</v>
      </c>
      <c r="BF124" s="94">
        <v>958</v>
      </c>
      <c r="BG124" s="94">
        <v>815</v>
      </c>
      <c r="BH124" s="94">
        <v>685</v>
      </c>
      <c r="BI124" s="94">
        <v>592</v>
      </c>
      <c r="BJ124" s="94">
        <v>519</v>
      </c>
      <c r="BK124" s="94">
        <v>433</v>
      </c>
      <c r="BL124" s="94">
        <v>351</v>
      </c>
      <c r="BM124" s="94">
        <v>263</v>
      </c>
      <c r="BN124" s="94">
        <v>184</v>
      </c>
      <c r="BO124" s="94">
        <v>118</v>
      </c>
      <c r="BP124" s="94">
        <v>72</v>
      </c>
      <c r="BQ124" s="94">
        <v>63</v>
      </c>
      <c r="BR124" s="95"/>
      <c r="BS124" s="97">
        <v>279</v>
      </c>
      <c r="BT124" s="97">
        <v>1102</v>
      </c>
      <c r="BU124" s="97">
        <v>1379</v>
      </c>
      <c r="BV124" s="97">
        <v>1338</v>
      </c>
      <c r="BW124" s="97">
        <v>1272</v>
      </c>
      <c r="BX124" s="97">
        <v>1163</v>
      </c>
      <c r="BY124" s="97">
        <v>1077</v>
      </c>
      <c r="BZ124" s="97">
        <v>1014</v>
      </c>
      <c r="CA124" s="97">
        <v>892</v>
      </c>
      <c r="CB124" s="97">
        <v>768</v>
      </c>
      <c r="CC124" s="97">
        <v>654</v>
      </c>
      <c r="CD124" s="97">
        <v>554</v>
      </c>
      <c r="CE124" s="97">
        <v>454</v>
      </c>
      <c r="CF124" s="97">
        <v>361</v>
      </c>
      <c r="CG124" s="97">
        <v>273</v>
      </c>
      <c r="CH124" s="97">
        <v>193</v>
      </c>
      <c r="CI124" s="97">
        <v>128</v>
      </c>
      <c r="CJ124" s="97">
        <v>81</v>
      </c>
      <c r="CK124" s="97">
        <v>72</v>
      </c>
      <c r="CM124">
        <f t="shared" si="42"/>
        <v>3646</v>
      </c>
      <c r="CN124">
        <f t="shared" si="43"/>
        <v>3705</v>
      </c>
      <c r="CO124">
        <f t="shared" si="44"/>
        <v>12847</v>
      </c>
      <c r="CP124">
        <f t="shared" si="45"/>
        <v>13054</v>
      </c>
      <c r="CQ124" s="3"/>
      <c r="CR124" s="3">
        <f t="shared" si="46"/>
        <v>0</v>
      </c>
      <c r="CS124" s="3">
        <f t="shared" si="47"/>
        <v>0</v>
      </c>
      <c r="CT124" s="3">
        <f t="shared" si="48"/>
        <v>0</v>
      </c>
      <c r="CU124" s="3">
        <f t="shared" si="49"/>
        <v>0</v>
      </c>
      <c r="CW124" s="93"/>
      <c r="CX124" s="93"/>
      <c r="CY124" s="93"/>
      <c r="CZ124" s="93"/>
      <c r="DA124" s="93"/>
      <c r="DB124" s="93"/>
      <c r="DC124" s="93"/>
      <c r="DD124" s="93"/>
      <c r="DE124" s="93"/>
      <c r="DF124" s="93"/>
      <c r="DG124" s="93"/>
      <c r="DH124" s="93"/>
      <c r="DI124" s="93"/>
      <c r="DJ124" s="93"/>
      <c r="DK124" s="93"/>
      <c r="DL124" s="93"/>
      <c r="DM124" s="93"/>
      <c r="DN124" s="93"/>
      <c r="DO124" s="93"/>
      <c r="DP124" s="93"/>
      <c r="DQ124" s="93"/>
      <c r="DR124" s="93"/>
      <c r="DS124" s="93"/>
      <c r="DT124" s="93"/>
      <c r="DU124" s="93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93"/>
      <c r="EK124" s="93"/>
      <c r="EL124" s="93"/>
      <c r="EM124" s="93"/>
      <c r="EN124" s="93"/>
      <c r="EO124" s="93"/>
      <c r="EP124" s="93"/>
      <c r="EQ124" s="93"/>
      <c r="ER124" s="93"/>
      <c r="ES124" s="93"/>
      <c r="ET124" s="93"/>
      <c r="EU124" s="93"/>
      <c r="EV124" s="93"/>
      <c r="EW124" s="93"/>
      <c r="EX124" s="93"/>
      <c r="EY124" s="93"/>
      <c r="EZ124" s="93"/>
      <c r="FA124" s="93"/>
      <c r="FB124" s="93"/>
      <c r="FC124" s="93"/>
      <c r="FD124" s="93"/>
      <c r="FE124" s="93"/>
      <c r="FF124" s="93"/>
      <c r="FG124" s="93"/>
      <c r="FH124" s="93"/>
      <c r="FI124" s="93"/>
      <c r="FJ124" s="93"/>
      <c r="FK124" s="93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</row>
    <row r="125" spans="1:179" x14ac:dyDescent="0.25">
      <c r="A125" s="101">
        <f t="shared" si="50"/>
        <v>117</v>
      </c>
      <c r="B125" s="68" t="s">
        <v>131</v>
      </c>
      <c r="C125" s="63">
        <f t="shared" si="36"/>
        <v>1993</v>
      </c>
      <c r="D125" s="64">
        <f t="shared" si="37"/>
        <v>2025</v>
      </c>
      <c r="E125" s="69">
        <f t="shared" si="38"/>
        <v>4018</v>
      </c>
      <c r="F125" s="66"/>
      <c r="G125" s="70">
        <f t="shared" si="39"/>
        <v>7020</v>
      </c>
      <c r="H125" s="64">
        <f t="shared" si="40"/>
        <v>7134</v>
      </c>
      <c r="I125" s="69">
        <f t="shared" si="41"/>
        <v>14154</v>
      </c>
      <c r="J125" s="99"/>
      <c r="K125" s="94">
        <v>38</v>
      </c>
      <c r="L125" s="94">
        <v>156</v>
      </c>
      <c r="M125" s="94">
        <v>198</v>
      </c>
      <c r="N125" s="94">
        <v>187</v>
      </c>
      <c r="O125" s="94">
        <v>158</v>
      </c>
      <c r="P125" s="94">
        <v>149</v>
      </c>
      <c r="Q125" s="94">
        <v>148</v>
      </c>
      <c r="R125" s="94">
        <v>160</v>
      </c>
      <c r="S125" s="94">
        <v>133</v>
      </c>
      <c r="T125" s="94">
        <v>121</v>
      </c>
      <c r="U125" s="94">
        <v>120</v>
      </c>
      <c r="V125" s="94">
        <v>110</v>
      </c>
      <c r="W125" s="94">
        <v>91</v>
      </c>
      <c r="X125" s="94">
        <v>74</v>
      </c>
      <c r="Y125" s="94">
        <v>56</v>
      </c>
      <c r="Z125" s="94">
        <v>39</v>
      </c>
      <c r="AA125" s="94">
        <v>27</v>
      </c>
      <c r="AB125" s="94">
        <v>16</v>
      </c>
      <c r="AC125" s="94">
        <v>12</v>
      </c>
      <c r="AD125" s="95"/>
      <c r="AE125" s="96">
        <v>34</v>
      </c>
      <c r="AF125" s="96">
        <v>141</v>
      </c>
      <c r="AG125" s="96">
        <v>174</v>
      </c>
      <c r="AH125" s="96">
        <v>167</v>
      </c>
      <c r="AI125" s="96">
        <v>145</v>
      </c>
      <c r="AJ125" s="96">
        <v>142</v>
      </c>
      <c r="AK125" s="96">
        <v>152</v>
      </c>
      <c r="AL125" s="96">
        <v>166</v>
      </c>
      <c r="AM125" s="96">
        <v>150</v>
      </c>
      <c r="AN125" s="96">
        <v>144</v>
      </c>
      <c r="AO125" s="96">
        <v>142</v>
      </c>
      <c r="AP125" s="96">
        <v>126</v>
      </c>
      <c r="AQ125" s="96">
        <v>100</v>
      </c>
      <c r="AR125" s="96">
        <v>81</v>
      </c>
      <c r="AS125" s="96">
        <v>60</v>
      </c>
      <c r="AT125" s="96">
        <v>41</v>
      </c>
      <c r="AU125" s="96">
        <v>28</v>
      </c>
      <c r="AV125" s="96">
        <v>18</v>
      </c>
      <c r="AW125" s="96">
        <v>14</v>
      </c>
      <c r="AX125" s="95"/>
      <c r="AY125" s="94">
        <v>160</v>
      </c>
      <c r="AZ125" s="94">
        <v>634</v>
      </c>
      <c r="BA125" s="94">
        <v>783</v>
      </c>
      <c r="BB125" s="94">
        <v>755</v>
      </c>
      <c r="BC125" s="94">
        <v>714</v>
      </c>
      <c r="BD125" s="94">
        <v>634</v>
      </c>
      <c r="BE125" s="94">
        <v>576</v>
      </c>
      <c r="BF125" s="94">
        <v>530</v>
      </c>
      <c r="BG125" s="94">
        <v>445</v>
      </c>
      <c r="BH125" s="94">
        <v>374</v>
      </c>
      <c r="BI125" s="94">
        <v>323</v>
      </c>
      <c r="BJ125" s="94">
        <v>284</v>
      </c>
      <c r="BK125" s="94">
        <v>237</v>
      </c>
      <c r="BL125" s="94">
        <v>191</v>
      </c>
      <c r="BM125" s="94">
        <v>143</v>
      </c>
      <c r="BN125" s="94">
        <v>100</v>
      </c>
      <c r="BO125" s="94">
        <v>64</v>
      </c>
      <c r="BP125" s="94">
        <v>39</v>
      </c>
      <c r="BQ125" s="94">
        <v>34</v>
      </c>
      <c r="BR125" s="95"/>
      <c r="BS125" s="97">
        <v>152</v>
      </c>
      <c r="BT125" s="97">
        <v>602</v>
      </c>
      <c r="BU125" s="97">
        <v>753</v>
      </c>
      <c r="BV125" s="97">
        <v>731</v>
      </c>
      <c r="BW125" s="97">
        <v>695</v>
      </c>
      <c r="BX125" s="97">
        <v>636</v>
      </c>
      <c r="BY125" s="97">
        <v>588</v>
      </c>
      <c r="BZ125" s="97">
        <v>558</v>
      </c>
      <c r="CA125" s="97">
        <v>487</v>
      </c>
      <c r="CB125" s="97">
        <v>420</v>
      </c>
      <c r="CC125" s="97">
        <v>357</v>
      </c>
      <c r="CD125" s="97">
        <v>303</v>
      </c>
      <c r="CE125" s="97">
        <v>248</v>
      </c>
      <c r="CF125" s="97">
        <v>197</v>
      </c>
      <c r="CG125" s="97">
        <v>149</v>
      </c>
      <c r="CH125" s="97">
        <v>105</v>
      </c>
      <c r="CI125" s="97">
        <v>70</v>
      </c>
      <c r="CJ125" s="97">
        <v>44</v>
      </c>
      <c r="CK125" s="97">
        <v>39</v>
      </c>
      <c r="CM125">
        <f t="shared" si="42"/>
        <v>1993</v>
      </c>
      <c r="CN125">
        <f t="shared" si="43"/>
        <v>2025</v>
      </c>
      <c r="CO125">
        <f t="shared" si="44"/>
        <v>7020</v>
      </c>
      <c r="CP125">
        <f t="shared" si="45"/>
        <v>7134</v>
      </c>
      <c r="CQ125" s="3"/>
      <c r="CR125" s="3">
        <f t="shared" si="46"/>
        <v>0</v>
      </c>
      <c r="CS125" s="3">
        <f t="shared" si="47"/>
        <v>0</v>
      </c>
      <c r="CT125" s="3">
        <f t="shared" si="48"/>
        <v>0</v>
      </c>
      <c r="CU125" s="3">
        <f t="shared" si="49"/>
        <v>0</v>
      </c>
      <c r="CW125" s="93"/>
      <c r="CX125" s="93"/>
      <c r="CY125" s="93"/>
      <c r="CZ125" s="93"/>
      <c r="DA125" s="93"/>
      <c r="DB125" s="93"/>
      <c r="DC125" s="93"/>
      <c r="DD125" s="93"/>
      <c r="DE125" s="93"/>
      <c r="DF125" s="93"/>
      <c r="DG125" s="93"/>
      <c r="DH125" s="93"/>
      <c r="DI125" s="93"/>
      <c r="DJ125" s="93"/>
      <c r="DK125" s="93"/>
      <c r="DL125" s="93"/>
      <c r="DM125" s="93"/>
      <c r="DN125" s="93"/>
      <c r="DO125" s="93"/>
      <c r="DP125" s="93"/>
      <c r="DQ125" s="93"/>
      <c r="DR125" s="93"/>
      <c r="DS125" s="93"/>
      <c r="DT125" s="93"/>
      <c r="DU125" s="93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93"/>
      <c r="EK125" s="93"/>
      <c r="EL125" s="93"/>
      <c r="EM125" s="93"/>
      <c r="EN125" s="93"/>
      <c r="EO125" s="93"/>
      <c r="EP125" s="93"/>
      <c r="EQ125" s="93"/>
      <c r="ER125" s="93"/>
      <c r="ES125" s="93"/>
      <c r="ET125" s="93"/>
      <c r="EU125" s="93"/>
      <c r="EV125" s="93"/>
      <c r="EW125" s="93"/>
      <c r="EX125" s="93"/>
      <c r="EY125" s="93"/>
      <c r="EZ125" s="93"/>
      <c r="FA125" s="93"/>
      <c r="FB125" s="93"/>
      <c r="FC125" s="93"/>
      <c r="FD125" s="93"/>
      <c r="FE125" s="93"/>
      <c r="FF125" s="93"/>
      <c r="FG125" s="93"/>
      <c r="FH125" s="93"/>
      <c r="FI125" s="93"/>
      <c r="FJ125" s="93"/>
      <c r="FK125" s="93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</row>
    <row r="126" spans="1:179" x14ac:dyDescent="0.25">
      <c r="A126" s="101">
        <f t="shared" si="50"/>
        <v>118</v>
      </c>
      <c r="B126" s="68" t="s">
        <v>132</v>
      </c>
      <c r="C126" s="63">
        <f t="shared" si="36"/>
        <v>1926</v>
      </c>
      <c r="D126" s="64">
        <f t="shared" si="37"/>
        <v>1958</v>
      </c>
      <c r="E126" s="69">
        <f t="shared" si="38"/>
        <v>3884</v>
      </c>
      <c r="F126" s="66"/>
      <c r="G126" s="70">
        <f t="shared" si="39"/>
        <v>6785</v>
      </c>
      <c r="H126" s="64">
        <f t="shared" si="40"/>
        <v>6895</v>
      </c>
      <c r="I126" s="69">
        <f t="shared" si="41"/>
        <v>13680</v>
      </c>
      <c r="J126" s="99"/>
      <c r="K126" s="94">
        <v>36</v>
      </c>
      <c r="L126" s="94">
        <v>151</v>
      </c>
      <c r="M126" s="94">
        <v>192</v>
      </c>
      <c r="N126" s="94">
        <v>181</v>
      </c>
      <c r="O126" s="94">
        <v>153</v>
      </c>
      <c r="P126" s="94">
        <v>144</v>
      </c>
      <c r="Q126" s="94">
        <v>143</v>
      </c>
      <c r="R126" s="94">
        <v>156</v>
      </c>
      <c r="S126" s="94">
        <v>128</v>
      </c>
      <c r="T126" s="94">
        <v>117</v>
      </c>
      <c r="U126" s="94">
        <v>116</v>
      </c>
      <c r="V126" s="94">
        <v>106</v>
      </c>
      <c r="W126" s="94">
        <v>87</v>
      </c>
      <c r="X126" s="94">
        <v>71</v>
      </c>
      <c r="Y126" s="94">
        <v>54</v>
      </c>
      <c r="Z126" s="94">
        <v>37</v>
      </c>
      <c r="AA126" s="94">
        <v>26</v>
      </c>
      <c r="AB126" s="94">
        <v>16</v>
      </c>
      <c r="AC126" s="94">
        <v>12</v>
      </c>
      <c r="AD126" s="95"/>
      <c r="AE126" s="96">
        <v>33</v>
      </c>
      <c r="AF126" s="96">
        <v>136</v>
      </c>
      <c r="AG126" s="96">
        <v>168</v>
      </c>
      <c r="AH126" s="96">
        <v>161</v>
      </c>
      <c r="AI126" s="96">
        <v>141</v>
      </c>
      <c r="AJ126" s="96">
        <v>137</v>
      </c>
      <c r="AK126" s="96">
        <v>147</v>
      </c>
      <c r="AL126" s="96">
        <v>160</v>
      </c>
      <c r="AM126" s="96">
        <v>145</v>
      </c>
      <c r="AN126" s="96">
        <v>140</v>
      </c>
      <c r="AO126" s="96">
        <v>137</v>
      </c>
      <c r="AP126" s="96">
        <v>121</v>
      </c>
      <c r="AQ126" s="96">
        <v>97</v>
      </c>
      <c r="AR126" s="96">
        <v>79</v>
      </c>
      <c r="AS126" s="96">
        <v>58</v>
      </c>
      <c r="AT126" s="96">
        <v>40</v>
      </c>
      <c r="AU126" s="96">
        <v>27</v>
      </c>
      <c r="AV126" s="96">
        <v>18</v>
      </c>
      <c r="AW126" s="96">
        <v>13</v>
      </c>
      <c r="AX126" s="95"/>
      <c r="AY126" s="94">
        <v>155</v>
      </c>
      <c r="AZ126" s="94">
        <v>613</v>
      </c>
      <c r="BA126" s="94">
        <v>757</v>
      </c>
      <c r="BB126" s="94">
        <v>729</v>
      </c>
      <c r="BC126" s="94">
        <v>690</v>
      </c>
      <c r="BD126" s="94">
        <v>613</v>
      </c>
      <c r="BE126" s="94">
        <v>557</v>
      </c>
      <c r="BF126" s="94">
        <v>511</v>
      </c>
      <c r="BG126" s="94">
        <v>430</v>
      </c>
      <c r="BH126" s="94">
        <v>361</v>
      </c>
      <c r="BI126" s="94">
        <v>312</v>
      </c>
      <c r="BJ126" s="94">
        <v>274</v>
      </c>
      <c r="BK126" s="94">
        <v>229</v>
      </c>
      <c r="BL126" s="94">
        <v>185</v>
      </c>
      <c r="BM126" s="94">
        <v>139</v>
      </c>
      <c r="BN126" s="94">
        <v>97</v>
      </c>
      <c r="BO126" s="94">
        <v>62</v>
      </c>
      <c r="BP126" s="94">
        <v>38</v>
      </c>
      <c r="BQ126" s="94">
        <v>33</v>
      </c>
      <c r="BR126" s="95"/>
      <c r="BS126" s="97">
        <v>147</v>
      </c>
      <c r="BT126" s="97">
        <v>582</v>
      </c>
      <c r="BU126" s="97">
        <v>728</v>
      </c>
      <c r="BV126" s="97">
        <v>707</v>
      </c>
      <c r="BW126" s="97">
        <v>672</v>
      </c>
      <c r="BX126" s="97">
        <v>614</v>
      </c>
      <c r="BY126" s="97">
        <v>569</v>
      </c>
      <c r="BZ126" s="97">
        <v>537</v>
      </c>
      <c r="CA126" s="97">
        <v>471</v>
      </c>
      <c r="CB126" s="97">
        <v>405</v>
      </c>
      <c r="CC126" s="97">
        <v>345</v>
      </c>
      <c r="CD126" s="97">
        <v>293</v>
      </c>
      <c r="CE126" s="97">
        <v>240</v>
      </c>
      <c r="CF126" s="97">
        <v>190</v>
      </c>
      <c r="CG126" s="97">
        <v>144</v>
      </c>
      <c r="CH126" s="97">
        <v>102</v>
      </c>
      <c r="CI126" s="97">
        <v>68</v>
      </c>
      <c r="CJ126" s="97">
        <v>43</v>
      </c>
      <c r="CK126" s="97">
        <v>38</v>
      </c>
      <c r="CM126">
        <f t="shared" si="42"/>
        <v>1926</v>
      </c>
      <c r="CN126">
        <f t="shared" si="43"/>
        <v>1958</v>
      </c>
      <c r="CO126">
        <f t="shared" si="44"/>
        <v>6785</v>
      </c>
      <c r="CP126">
        <f t="shared" si="45"/>
        <v>6895</v>
      </c>
      <c r="CQ126" s="3"/>
      <c r="CR126" s="3">
        <f t="shared" si="46"/>
        <v>0</v>
      </c>
      <c r="CS126" s="3">
        <f t="shared" si="47"/>
        <v>0</v>
      </c>
      <c r="CT126" s="3">
        <f t="shared" si="48"/>
        <v>0</v>
      </c>
      <c r="CU126" s="3">
        <f t="shared" si="49"/>
        <v>0</v>
      </c>
      <c r="CW126" s="93"/>
      <c r="CX126" s="93"/>
      <c r="CY126" s="93"/>
      <c r="CZ126" s="93"/>
      <c r="DA126" s="93"/>
      <c r="DB126" s="93"/>
      <c r="DC126" s="93"/>
      <c r="DD126" s="93"/>
      <c r="DE126" s="93"/>
      <c r="DF126" s="93"/>
      <c r="DG126" s="93"/>
      <c r="DH126" s="93"/>
      <c r="DI126" s="93"/>
      <c r="DJ126" s="93"/>
      <c r="DK126" s="93"/>
      <c r="DL126" s="93"/>
      <c r="DM126" s="93"/>
      <c r="DN126" s="93"/>
      <c r="DO126" s="93"/>
      <c r="DP126" s="93"/>
      <c r="DQ126" s="93"/>
      <c r="DR126" s="93"/>
      <c r="DS126" s="93"/>
      <c r="DT126" s="93"/>
      <c r="DU126" s="93"/>
      <c r="DV126" s="93"/>
      <c r="DW126" s="93"/>
      <c r="DX126" s="93"/>
      <c r="DY126" s="93"/>
      <c r="DZ126" s="93"/>
      <c r="EA126" s="93"/>
      <c r="EB126" s="93"/>
      <c r="EC126" s="93"/>
      <c r="ED126" s="93"/>
      <c r="EE126" s="93"/>
      <c r="EF126" s="93"/>
      <c r="EG126" s="93"/>
      <c r="EH126" s="93"/>
      <c r="EI126" s="93"/>
      <c r="EJ126" s="93"/>
      <c r="EK126" s="93"/>
      <c r="EL126" s="93"/>
      <c r="EM126" s="93"/>
      <c r="EN126" s="93"/>
      <c r="EO126" s="93"/>
      <c r="EP126" s="93"/>
      <c r="EQ126" s="93"/>
      <c r="ER126" s="93"/>
      <c r="ES126" s="93"/>
      <c r="ET126" s="93"/>
      <c r="EU126" s="93"/>
      <c r="EV126" s="93"/>
      <c r="EW126" s="93"/>
      <c r="EX126" s="93"/>
      <c r="EY126" s="93"/>
      <c r="EZ126" s="93"/>
      <c r="FA126" s="93"/>
      <c r="FB126" s="93"/>
      <c r="FC126" s="93"/>
      <c r="FD126" s="93"/>
      <c r="FE126" s="93"/>
      <c r="FF126" s="93"/>
      <c r="FG126" s="93"/>
      <c r="FH126" s="93"/>
      <c r="FI126" s="93"/>
      <c r="FJ126" s="93"/>
      <c r="FK126" s="93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</row>
    <row r="127" spans="1:179" x14ac:dyDescent="0.25">
      <c r="A127" s="101">
        <f t="shared" si="50"/>
        <v>119</v>
      </c>
      <c r="B127" s="68" t="s">
        <v>133</v>
      </c>
      <c r="C127" s="63">
        <f t="shared" si="36"/>
        <v>8091</v>
      </c>
      <c r="D127" s="64">
        <f t="shared" si="37"/>
        <v>8221</v>
      </c>
      <c r="E127" s="69">
        <f t="shared" si="38"/>
        <v>16312</v>
      </c>
      <c r="F127" s="66"/>
      <c r="G127" s="70">
        <f t="shared" si="39"/>
        <v>28503</v>
      </c>
      <c r="H127" s="64">
        <f t="shared" si="40"/>
        <v>28960</v>
      </c>
      <c r="I127" s="69">
        <f t="shared" si="41"/>
        <v>57463</v>
      </c>
      <c r="J127" s="99"/>
      <c r="K127" s="94">
        <v>154</v>
      </c>
      <c r="L127" s="94">
        <v>635</v>
      </c>
      <c r="M127" s="94">
        <v>806</v>
      </c>
      <c r="N127" s="94">
        <v>763</v>
      </c>
      <c r="O127" s="94">
        <v>643</v>
      </c>
      <c r="P127" s="94">
        <v>608</v>
      </c>
      <c r="Q127" s="94">
        <v>604</v>
      </c>
      <c r="R127" s="94">
        <v>621</v>
      </c>
      <c r="S127" s="94">
        <v>540</v>
      </c>
      <c r="T127" s="94">
        <v>492</v>
      </c>
      <c r="U127" s="94">
        <v>488</v>
      </c>
      <c r="V127" s="94">
        <v>449</v>
      </c>
      <c r="W127" s="94">
        <v>369</v>
      </c>
      <c r="X127" s="94">
        <v>302</v>
      </c>
      <c r="Y127" s="94">
        <v>230</v>
      </c>
      <c r="Z127" s="94">
        <v>158</v>
      </c>
      <c r="AA127" s="94">
        <v>111</v>
      </c>
      <c r="AB127" s="94">
        <v>67</v>
      </c>
      <c r="AC127" s="94">
        <v>51</v>
      </c>
      <c r="AD127" s="95"/>
      <c r="AE127" s="96">
        <v>138</v>
      </c>
      <c r="AF127" s="96">
        <v>573</v>
      </c>
      <c r="AG127" s="96">
        <v>709</v>
      </c>
      <c r="AH127" s="96">
        <v>679</v>
      </c>
      <c r="AI127" s="96">
        <v>592</v>
      </c>
      <c r="AJ127" s="96">
        <v>577</v>
      </c>
      <c r="AK127" s="96">
        <v>617</v>
      </c>
      <c r="AL127" s="96">
        <v>647</v>
      </c>
      <c r="AM127" s="96">
        <v>610</v>
      </c>
      <c r="AN127" s="96">
        <v>588</v>
      </c>
      <c r="AO127" s="96">
        <v>577</v>
      </c>
      <c r="AP127" s="96">
        <v>511</v>
      </c>
      <c r="AQ127" s="96">
        <v>409</v>
      </c>
      <c r="AR127" s="96">
        <v>332</v>
      </c>
      <c r="AS127" s="96">
        <v>244</v>
      </c>
      <c r="AT127" s="96">
        <v>168</v>
      </c>
      <c r="AU127" s="96">
        <v>116</v>
      </c>
      <c r="AV127" s="96">
        <v>76</v>
      </c>
      <c r="AW127" s="96">
        <v>58</v>
      </c>
      <c r="AX127" s="95"/>
      <c r="AY127" s="94">
        <v>653</v>
      </c>
      <c r="AZ127" s="94">
        <v>2577</v>
      </c>
      <c r="BA127" s="94">
        <v>3181</v>
      </c>
      <c r="BB127" s="94">
        <v>3066</v>
      </c>
      <c r="BC127" s="94">
        <v>2902</v>
      </c>
      <c r="BD127" s="94">
        <v>2577</v>
      </c>
      <c r="BE127" s="94">
        <v>2340</v>
      </c>
      <c r="BF127" s="94">
        <v>2115</v>
      </c>
      <c r="BG127" s="94">
        <v>1810</v>
      </c>
      <c r="BH127" s="94">
        <v>1519</v>
      </c>
      <c r="BI127" s="94">
        <v>1313</v>
      </c>
      <c r="BJ127" s="94">
        <v>1153</v>
      </c>
      <c r="BK127" s="94">
        <v>962</v>
      </c>
      <c r="BL127" s="94">
        <v>779</v>
      </c>
      <c r="BM127" s="94">
        <v>584</v>
      </c>
      <c r="BN127" s="94">
        <v>408</v>
      </c>
      <c r="BO127" s="94">
        <v>263</v>
      </c>
      <c r="BP127" s="94">
        <v>160</v>
      </c>
      <c r="BQ127" s="94">
        <v>141</v>
      </c>
      <c r="BR127" s="95"/>
      <c r="BS127" s="97">
        <v>621</v>
      </c>
      <c r="BT127" s="97">
        <v>2446</v>
      </c>
      <c r="BU127" s="97">
        <v>3060</v>
      </c>
      <c r="BV127" s="97">
        <v>2969</v>
      </c>
      <c r="BW127" s="97">
        <v>2822</v>
      </c>
      <c r="BX127" s="97">
        <v>2582</v>
      </c>
      <c r="BY127" s="97">
        <v>2390</v>
      </c>
      <c r="BZ127" s="97">
        <v>2234</v>
      </c>
      <c r="CA127" s="97">
        <v>1979</v>
      </c>
      <c r="CB127" s="97">
        <v>1705</v>
      </c>
      <c r="CC127" s="97">
        <v>1452</v>
      </c>
      <c r="CD127" s="97">
        <v>1230</v>
      </c>
      <c r="CE127" s="97">
        <v>1008</v>
      </c>
      <c r="CF127" s="97">
        <v>801</v>
      </c>
      <c r="CG127" s="97">
        <v>605</v>
      </c>
      <c r="CH127" s="97">
        <v>429</v>
      </c>
      <c r="CI127" s="97">
        <v>286</v>
      </c>
      <c r="CJ127" s="97">
        <v>180</v>
      </c>
      <c r="CK127" s="97">
        <v>161</v>
      </c>
      <c r="CM127">
        <f t="shared" si="42"/>
        <v>8091</v>
      </c>
      <c r="CN127">
        <f t="shared" si="43"/>
        <v>8221</v>
      </c>
      <c r="CO127">
        <f t="shared" si="44"/>
        <v>28503</v>
      </c>
      <c r="CP127">
        <f t="shared" si="45"/>
        <v>28960</v>
      </c>
      <c r="CQ127" s="3"/>
      <c r="CR127" s="3">
        <f t="shared" si="46"/>
        <v>0</v>
      </c>
      <c r="CS127" s="3">
        <f t="shared" si="47"/>
        <v>0</v>
      </c>
      <c r="CT127" s="3">
        <f t="shared" si="48"/>
        <v>0</v>
      </c>
      <c r="CU127" s="3">
        <f t="shared" si="49"/>
        <v>0</v>
      </c>
      <c r="CW127" s="93"/>
      <c r="CX127" s="93"/>
      <c r="CY127" s="93"/>
      <c r="CZ127" s="93"/>
      <c r="DA127" s="93"/>
      <c r="DB127" s="93"/>
      <c r="DC127" s="93"/>
      <c r="DD127" s="93"/>
      <c r="DE127" s="93"/>
      <c r="DF127" s="93"/>
      <c r="DG127" s="93"/>
      <c r="DH127" s="93"/>
      <c r="DI127" s="93"/>
      <c r="DJ127" s="93"/>
      <c r="DK127" s="93"/>
      <c r="DL127" s="93"/>
      <c r="DM127" s="93"/>
      <c r="DN127" s="93"/>
      <c r="DO127" s="93"/>
      <c r="DP127" s="93"/>
      <c r="DQ127" s="93"/>
      <c r="DR127" s="93"/>
      <c r="DS127" s="93"/>
      <c r="DT127" s="93"/>
      <c r="DU127" s="93"/>
      <c r="DV127" s="93"/>
      <c r="DW127" s="93"/>
      <c r="DX127" s="93"/>
      <c r="DY127" s="93"/>
      <c r="DZ127" s="93"/>
      <c r="EA127" s="93"/>
      <c r="EB127" s="93"/>
      <c r="EC127" s="93"/>
      <c r="ED127" s="93"/>
      <c r="EE127" s="93"/>
      <c r="EF127" s="93"/>
      <c r="EG127" s="93"/>
      <c r="EH127" s="93"/>
      <c r="EI127" s="93"/>
      <c r="EJ127" s="93"/>
      <c r="EK127" s="93"/>
      <c r="EL127" s="93"/>
      <c r="EM127" s="93"/>
      <c r="EN127" s="93"/>
      <c r="EO127" s="93"/>
      <c r="EP127" s="93"/>
      <c r="EQ127" s="93"/>
      <c r="ER127" s="93"/>
      <c r="ES127" s="93"/>
      <c r="ET127" s="93"/>
      <c r="EU127" s="93"/>
      <c r="EV127" s="93"/>
      <c r="EW127" s="93"/>
      <c r="EX127" s="93"/>
      <c r="EY127" s="93"/>
      <c r="EZ127" s="93"/>
      <c r="FA127" s="93"/>
      <c r="FB127" s="93"/>
      <c r="FC127" s="93"/>
      <c r="FD127" s="93"/>
      <c r="FE127" s="93"/>
      <c r="FF127" s="93"/>
      <c r="FG127" s="93"/>
      <c r="FH127" s="93"/>
      <c r="FI127" s="93"/>
      <c r="FJ127" s="93"/>
      <c r="FK127" s="93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</row>
    <row r="128" spans="1:179" x14ac:dyDescent="0.25">
      <c r="A128" s="101">
        <f t="shared" si="50"/>
        <v>120</v>
      </c>
      <c r="B128" s="68" t="s">
        <v>134</v>
      </c>
      <c r="C128" s="63">
        <f t="shared" si="36"/>
        <v>3646</v>
      </c>
      <c r="D128" s="64">
        <f t="shared" si="37"/>
        <v>3704</v>
      </c>
      <c r="E128" s="69">
        <f t="shared" si="38"/>
        <v>7350</v>
      </c>
      <c r="F128" s="66"/>
      <c r="G128" s="70">
        <f t="shared" si="39"/>
        <v>12845</v>
      </c>
      <c r="H128" s="64">
        <f t="shared" si="40"/>
        <v>13051</v>
      </c>
      <c r="I128" s="69">
        <f t="shared" si="41"/>
        <v>25896</v>
      </c>
      <c r="J128" s="99"/>
      <c r="K128" s="94">
        <v>69</v>
      </c>
      <c r="L128" s="94">
        <v>286</v>
      </c>
      <c r="M128" s="94">
        <v>363</v>
      </c>
      <c r="N128" s="94">
        <v>343</v>
      </c>
      <c r="O128" s="94">
        <v>290</v>
      </c>
      <c r="P128" s="94">
        <v>273</v>
      </c>
      <c r="Q128" s="94">
        <v>272</v>
      </c>
      <c r="R128" s="94">
        <v>284</v>
      </c>
      <c r="S128" s="94">
        <v>243</v>
      </c>
      <c r="T128" s="94">
        <v>222</v>
      </c>
      <c r="U128" s="94">
        <v>220</v>
      </c>
      <c r="V128" s="94">
        <v>202</v>
      </c>
      <c r="W128" s="94">
        <v>166</v>
      </c>
      <c r="X128" s="94">
        <v>136</v>
      </c>
      <c r="Y128" s="94">
        <v>103</v>
      </c>
      <c r="Z128" s="94">
        <v>71</v>
      </c>
      <c r="AA128" s="94">
        <v>50</v>
      </c>
      <c r="AB128" s="94">
        <v>30</v>
      </c>
      <c r="AC128" s="94">
        <v>23</v>
      </c>
      <c r="AD128" s="95"/>
      <c r="AE128" s="96">
        <v>62</v>
      </c>
      <c r="AF128" s="96">
        <v>258</v>
      </c>
      <c r="AG128" s="96">
        <v>319</v>
      </c>
      <c r="AH128" s="96">
        <v>306</v>
      </c>
      <c r="AI128" s="96">
        <v>266</v>
      </c>
      <c r="AJ128" s="96">
        <v>260</v>
      </c>
      <c r="AK128" s="96">
        <v>278</v>
      </c>
      <c r="AL128" s="96">
        <v>295</v>
      </c>
      <c r="AM128" s="96">
        <v>275</v>
      </c>
      <c r="AN128" s="96">
        <v>265</v>
      </c>
      <c r="AO128" s="96">
        <v>260</v>
      </c>
      <c r="AP128" s="96">
        <v>230</v>
      </c>
      <c r="AQ128" s="96">
        <v>184</v>
      </c>
      <c r="AR128" s="96">
        <v>149</v>
      </c>
      <c r="AS128" s="96">
        <v>110</v>
      </c>
      <c r="AT128" s="96">
        <v>75</v>
      </c>
      <c r="AU128" s="96">
        <v>52</v>
      </c>
      <c r="AV128" s="96">
        <v>34</v>
      </c>
      <c r="AW128" s="96">
        <v>26</v>
      </c>
      <c r="AX128" s="95"/>
      <c r="AY128" s="94">
        <v>294</v>
      </c>
      <c r="AZ128" s="94">
        <v>1161</v>
      </c>
      <c r="BA128" s="94">
        <v>1433</v>
      </c>
      <c r="BB128" s="94">
        <v>1381</v>
      </c>
      <c r="BC128" s="94">
        <v>1307</v>
      </c>
      <c r="BD128" s="94">
        <v>1161</v>
      </c>
      <c r="BE128" s="94">
        <v>1054</v>
      </c>
      <c r="BF128" s="94">
        <v>961</v>
      </c>
      <c r="BG128" s="94">
        <v>815</v>
      </c>
      <c r="BH128" s="94">
        <v>684</v>
      </c>
      <c r="BI128" s="94">
        <v>591</v>
      </c>
      <c r="BJ128" s="94">
        <v>519</v>
      </c>
      <c r="BK128" s="94">
        <v>433</v>
      </c>
      <c r="BL128" s="94">
        <v>351</v>
      </c>
      <c r="BM128" s="94">
        <v>263</v>
      </c>
      <c r="BN128" s="94">
        <v>184</v>
      </c>
      <c r="BO128" s="94">
        <v>118</v>
      </c>
      <c r="BP128" s="94">
        <v>72</v>
      </c>
      <c r="BQ128" s="94">
        <v>63</v>
      </c>
      <c r="BR128" s="95"/>
      <c r="BS128" s="97">
        <v>279</v>
      </c>
      <c r="BT128" s="97">
        <v>1102</v>
      </c>
      <c r="BU128" s="97">
        <v>1379</v>
      </c>
      <c r="BV128" s="97">
        <v>1338</v>
      </c>
      <c r="BW128" s="97">
        <v>1272</v>
      </c>
      <c r="BX128" s="97">
        <v>1163</v>
      </c>
      <c r="BY128" s="97">
        <v>1077</v>
      </c>
      <c r="BZ128" s="97">
        <v>1011</v>
      </c>
      <c r="CA128" s="97">
        <v>892</v>
      </c>
      <c r="CB128" s="97">
        <v>768</v>
      </c>
      <c r="CC128" s="97">
        <v>654</v>
      </c>
      <c r="CD128" s="97">
        <v>554</v>
      </c>
      <c r="CE128" s="97">
        <v>454</v>
      </c>
      <c r="CF128" s="97">
        <v>361</v>
      </c>
      <c r="CG128" s="97">
        <v>273</v>
      </c>
      <c r="CH128" s="97">
        <v>193</v>
      </c>
      <c r="CI128" s="97">
        <v>128</v>
      </c>
      <c r="CJ128" s="97">
        <v>81</v>
      </c>
      <c r="CK128" s="97">
        <v>72</v>
      </c>
      <c r="CM128">
        <f t="shared" si="42"/>
        <v>3646</v>
      </c>
      <c r="CN128">
        <f t="shared" si="43"/>
        <v>3704</v>
      </c>
      <c r="CO128">
        <f t="shared" si="44"/>
        <v>12845</v>
      </c>
      <c r="CP128">
        <f t="shared" si="45"/>
        <v>13051</v>
      </c>
      <c r="CQ128" s="3"/>
      <c r="CR128" s="3">
        <f t="shared" si="46"/>
        <v>0</v>
      </c>
      <c r="CS128" s="3">
        <f t="shared" si="47"/>
        <v>0</v>
      </c>
      <c r="CT128" s="3">
        <f t="shared" si="48"/>
        <v>0</v>
      </c>
      <c r="CU128" s="3">
        <f t="shared" si="49"/>
        <v>0</v>
      </c>
      <c r="CW128" s="93"/>
      <c r="CX128" s="93"/>
      <c r="CY128" s="93"/>
      <c r="CZ128" s="93"/>
      <c r="DA128" s="93"/>
      <c r="DB128" s="93"/>
      <c r="DC128" s="93"/>
      <c r="DD128" s="93"/>
      <c r="DE128" s="93"/>
      <c r="DF128" s="93"/>
      <c r="DG128" s="93"/>
      <c r="DH128" s="93"/>
      <c r="DI128" s="93"/>
      <c r="DJ128" s="93"/>
      <c r="DK128" s="93"/>
      <c r="DL128" s="93"/>
      <c r="DM128" s="93"/>
      <c r="DN128" s="93"/>
      <c r="DO128" s="93"/>
      <c r="DP128" s="93"/>
      <c r="DQ128" s="93"/>
      <c r="DR128" s="93"/>
      <c r="DS128" s="93"/>
      <c r="DT128" s="93"/>
      <c r="DU128" s="93"/>
      <c r="DV128" s="93"/>
      <c r="DW128" s="93"/>
      <c r="DX128" s="93"/>
      <c r="DY128" s="93"/>
      <c r="DZ128" s="93"/>
      <c r="EA128" s="93"/>
      <c r="EB128" s="93"/>
      <c r="EC128" s="93"/>
      <c r="ED128" s="93"/>
      <c r="EE128" s="93"/>
      <c r="EF128" s="93"/>
      <c r="EG128" s="93"/>
      <c r="EH128" s="93"/>
      <c r="EI128" s="93"/>
      <c r="EJ128" s="93"/>
      <c r="EK128" s="93"/>
      <c r="EL128" s="93"/>
      <c r="EM128" s="93"/>
      <c r="EN128" s="93"/>
      <c r="EO128" s="93"/>
      <c r="EP128" s="93"/>
      <c r="EQ128" s="93"/>
      <c r="ER128" s="93"/>
      <c r="ES128" s="93"/>
      <c r="ET128" s="93"/>
      <c r="EU128" s="93"/>
      <c r="EV128" s="93"/>
      <c r="EW128" s="93"/>
      <c r="EX128" s="93"/>
      <c r="EY128" s="93"/>
      <c r="EZ128" s="93"/>
      <c r="FA128" s="93"/>
      <c r="FB128" s="93"/>
      <c r="FC128" s="93"/>
      <c r="FD128" s="93"/>
      <c r="FE128" s="93"/>
      <c r="FF128" s="93"/>
      <c r="FG128" s="93"/>
      <c r="FH128" s="93"/>
      <c r="FI128" s="93"/>
      <c r="FJ128" s="93"/>
      <c r="FK128" s="93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</row>
    <row r="129" spans="1:179" x14ac:dyDescent="0.25">
      <c r="A129" s="101">
        <f t="shared" si="50"/>
        <v>121</v>
      </c>
      <c r="B129" s="68" t="s">
        <v>135</v>
      </c>
      <c r="C129" s="63">
        <f t="shared" si="36"/>
        <v>7898</v>
      </c>
      <c r="D129" s="64">
        <f t="shared" si="37"/>
        <v>8026</v>
      </c>
      <c r="E129" s="69">
        <f t="shared" si="38"/>
        <v>15924</v>
      </c>
      <c r="F129" s="66"/>
      <c r="G129" s="70">
        <f t="shared" si="39"/>
        <v>27825</v>
      </c>
      <c r="H129" s="64">
        <f t="shared" si="40"/>
        <v>28273</v>
      </c>
      <c r="I129" s="69">
        <f t="shared" si="41"/>
        <v>56098</v>
      </c>
      <c r="J129" s="99"/>
      <c r="K129" s="94">
        <v>151</v>
      </c>
      <c r="L129" s="94">
        <v>620</v>
      </c>
      <c r="M129" s="94">
        <v>787</v>
      </c>
      <c r="N129" s="94">
        <v>744</v>
      </c>
      <c r="O129" s="94">
        <v>628</v>
      </c>
      <c r="P129" s="94">
        <v>593</v>
      </c>
      <c r="Q129" s="94">
        <v>589</v>
      </c>
      <c r="R129" s="94">
        <v>607</v>
      </c>
      <c r="S129" s="94">
        <v>527</v>
      </c>
      <c r="T129" s="94">
        <v>481</v>
      </c>
      <c r="U129" s="94">
        <v>477</v>
      </c>
      <c r="V129" s="94">
        <v>438</v>
      </c>
      <c r="W129" s="94">
        <v>360</v>
      </c>
      <c r="X129" s="94">
        <v>294</v>
      </c>
      <c r="Y129" s="94">
        <v>224</v>
      </c>
      <c r="Z129" s="94">
        <v>155</v>
      </c>
      <c r="AA129" s="94">
        <v>108</v>
      </c>
      <c r="AB129" s="94">
        <v>65</v>
      </c>
      <c r="AC129" s="94">
        <v>50</v>
      </c>
      <c r="AD129" s="95"/>
      <c r="AE129" s="96">
        <v>135</v>
      </c>
      <c r="AF129" s="96">
        <v>560</v>
      </c>
      <c r="AG129" s="96">
        <v>692</v>
      </c>
      <c r="AH129" s="96">
        <v>663</v>
      </c>
      <c r="AI129" s="96">
        <v>578</v>
      </c>
      <c r="AJ129" s="96">
        <v>563</v>
      </c>
      <c r="AK129" s="96">
        <v>603</v>
      </c>
      <c r="AL129" s="96">
        <v>630</v>
      </c>
      <c r="AM129" s="96">
        <v>595</v>
      </c>
      <c r="AN129" s="96">
        <v>574</v>
      </c>
      <c r="AO129" s="96">
        <v>563</v>
      </c>
      <c r="AP129" s="96">
        <v>499</v>
      </c>
      <c r="AQ129" s="96">
        <v>399</v>
      </c>
      <c r="AR129" s="96">
        <v>324</v>
      </c>
      <c r="AS129" s="96">
        <v>239</v>
      </c>
      <c r="AT129" s="96">
        <v>164</v>
      </c>
      <c r="AU129" s="96">
        <v>114</v>
      </c>
      <c r="AV129" s="96">
        <v>74</v>
      </c>
      <c r="AW129" s="96">
        <v>57</v>
      </c>
      <c r="AX129" s="95"/>
      <c r="AY129" s="94">
        <v>637</v>
      </c>
      <c r="AZ129" s="94">
        <v>2516</v>
      </c>
      <c r="BA129" s="94">
        <v>3105</v>
      </c>
      <c r="BB129" s="94">
        <v>2993</v>
      </c>
      <c r="BC129" s="94">
        <v>2833</v>
      </c>
      <c r="BD129" s="94">
        <v>2516</v>
      </c>
      <c r="BE129" s="94">
        <v>2285</v>
      </c>
      <c r="BF129" s="94">
        <v>2066</v>
      </c>
      <c r="BG129" s="94">
        <v>1767</v>
      </c>
      <c r="BH129" s="94">
        <v>1483</v>
      </c>
      <c r="BI129" s="94">
        <v>1282</v>
      </c>
      <c r="BJ129" s="94">
        <v>1125</v>
      </c>
      <c r="BK129" s="94">
        <v>939</v>
      </c>
      <c r="BL129" s="94">
        <v>760</v>
      </c>
      <c r="BM129" s="94">
        <v>570</v>
      </c>
      <c r="BN129" s="94">
        <v>398</v>
      </c>
      <c r="BO129" s="94">
        <v>257</v>
      </c>
      <c r="BP129" s="94">
        <v>156</v>
      </c>
      <c r="BQ129" s="94">
        <v>137</v>
      </c>
      <c r="BR129" s="95"/>
      <c r="BS129" s="97">
        <v>606</v>
      </c>
      <c r="BT129" s="97">
        <v>2388</v>
      </c>
      <c r="BU129" s="97">
        <v>2987</v>
      </c>
      <c r="BV129" s="97">
        <v>2899</v>
      </c>
      <c r="BW129" s="97">
        <v>2756</v>
      </c>
      <c r="BX129" s="97">
        <v>2520</v>
      </c>
      <c r="BY129" s="97">
        <v>2333</v>
      </c>
      <c r="BZ129" s="97">
        <v>2181</v>
      </c>
      <c r="CA129" s="97">
        <v>1932</v>
      </c>
      <c r="CB129" s="97">
        <v>1664</v>
      </c>
      <c r="CC129" s="97">
        <v>1418</v>
      </c>
      <c r="CD129" s="97">
        <v>1201</v>
      </c>
      <c r="CE129" s="97">
        <v>984</v>
      </c>
      <c r="CF129" s="97">
        <v>782</v>
      </c>
      <c r="CG129" s="97">
        <v>591</v>
      </c>
      <c r="CH129" s="97">
        <v>418</v>
      </c>
      <c r="CI129" s="97">
        <v>279</v>
      </c>
      <c r="CJ129" s="97">
        <v>176</v>
      </c>
      <c r="CK129" s="97">
        <v>158</v>
      </c>
      <c r="CM129">
        <f t="shared" si="42"/>
        <v>7898</v>
      </c>
      <c r="CN129">
        <f t="shared" si="43"/>
        <v>8026</v>
      </c>
      <c r="CO129">
        <f t="shared" si="44"/>
        <v>27825</v>
      </c>
      <c r="CP129">
        <f t="shared" si="45"/>
        <v>28273</v>
      </c>
      <c r="CQ129" s="3"/>
      <c r="CR129" s="3">
        <f t="shared" si="46"/>
        <v>0</v>
      </c>
      <c r="CS129" s="3">
        <f t="shared" si="47"/>
        <v>0</v>
      </c>
      <c r="CT129" s="3">
        <f t="shared" si="48"/>
        <v>0</v>
      </c>
      <c r="CU129" s="3">
        <f t="shared" si="49"/>
        <v>0</v>
      </c>
      <c r="CW129" s="93"/>
      <c r="CX129" s="93"/>
      <c r="CY129" s="93"/>
      <c r="CZ129" s="93"/>
      <c r="DA129" s="93"/>
      <c r="DB129" s="93"/>
      <c r="DC129" s="93"/>
      <c r="DD129" s="93"/>
      <c r="DE129" s="93"/>
      <c r="DF129" s="93"/>
      <c r="DG129" s="93"/>
      <c r="DH129" s="93"/>
      <c r="DI129" s="93"/>
      <c r="DJ129" s="93"/>
      <c r="DK129" s="93"/>
      <c r="DL129" s="93"/>
      <c r="DM129" s="93"/>
      <c r="DN129" s="93"/>
      <c r="DO129" s="93"/>
      <c r="DP129" s="93"/>
      <c r="DQ129" s="93"/>
      <c r="DR129" s="93"/>
      <c r="DS129" s="93"/>
      <c r="DT129" s="93"/>
      <c r="DU129" s="93"/>
      <c r="DV129" s="93"/>
      <c r="DW129" s="93"/>
      <c r="DX129" s="93"/>
      <c r="DY129" s="93"/>
      <c r="DZ129" s="93"/>
      <c r="EA129" s="93"/>
      <c r="EB129" s="93"/>
      <c r="EC129" s="93"/>
      <c r="ED129" s="93"/>
      <c r="EE129" s="93"/>
      <c r="EF129" s="93"/>
      <c r="EG129" s="93"/>
      <c r="EH129" s="93"/>
      <c r="EI129" s="93"/>
      <c r="EJ129" s="93"/>
      <c r="EK129" s="93"/>
      <c r="EL129" s="93"/>
      <c r="EM129" s="93"/>
      <c r="EN129" s="93"/>
      <c r="EO129" s="93"/>
      <c r="EP129" s="93"/>
      <c r="EQ129" s="93"/>
      <c r="ER129" s="93"/>
      <c r="ES129" s="93"/>
      <c r="ET129" s="93"/>
      <c r="EU129" s="93"/>
      <c r="EV129" s="93"/>
      <c r="EW129" s="93"/>
      <c r="EX129" s="93"/>
      <c r="EY129" s="93"/>
      <c r="EZ129" s="93"/>
      <c r="FA129" s="93"/>
      <c r="FB129" s="93"/>
      <c r="FC129" s="93"/>
      <c r="FD129" s="93"/>
      <c r="FE129" s="93"/>
      <c r="FF129" s="93"/>
      <c r="FG129" s="93"/>
      <c r="FH129" s="93"/>
      <c r="FI129" s="93"/>
      <c r="FJ129" s="93"/>
      <c r="FK129" s="93"/>
      <c r="FL129" s="93"/>
      <c r="FM129" s="93"/>
      <c r="FN129" s="93"/>
      <c r="FO129" s="93"/>
      <c r="FP129" s="93"/>
      <c r="FQ129" s="93"/>
      <c r="FR129" s="93"/>
      <c r="FS129" s="93"/>
      <c r="FT129" s="93"/>
      <c r="FU129" s="93"/>
      <c r="FV129" s="93"/>
      <c r="FW129" s="93"/>
    </row>
    <row r="130" spans="1:179" x14ac:dyDescent="0.25">
      <c r="A130" s="101">
        <f t="shared" si="50"/>
        <v>122</v>
      </c>
      <c r="B130" s="68" t="s">
        <v>136</v>
      </c>
      <c r="C130" s="63">
        <f t="shared" si="36"/>
        <v>13180</v>
      </c>
      <c r="D130" s="64">
        <f t="shared" si="37"/>
        <v>13392</v>
      </c>
      <c r="E130" s="69">
        <f t="shared" si="38"/>
        <v>26572</v>
      </c>
      <c r="F130" s="66"/>
      <c r="G130" s="70">
        <f t="shared" si="39"/>
        <v>46430</v>
      </c>
      <c r="H130" s="64">
        <f t="shared" si="40"/>
        <v>47179</v>
      </c>
      <c r="I130" s="69">
        <f t="shared" si="41"/>
        <v>93609</v>
      </c>
      <c r="J130" s="99"/>
      <c r="K130" s="94">
        <v>252</v>
      </c>
      <c r="L130" s="94">
        <v>1035</v>
      </c>
      <c r="M130" s="94">
        <v>1314</v>
      </c>
      <c r="N130" s="94">
        <v>1242</v>
      </c>
      <c r="O130" s="94">
        <v>1048</v>
      </c>
      <c r="P130" s="94">
        <v>990</v>
      </c>
      <c r="Q130" s="94">
        <v>983</v>
      </c>
      <c r="R130" s="94">
        <v>1006</v>
      </c>
      <c r="S130" s="94">
        <v>880</v>
      </c>
      <c r="T130" s="94">
        <v>802</v>
      </c>
      <c r="U130" s="94">
        <v>796</v>
      </c>
      <c r="V130" s="94">
        <v>731</v>
      </c>
      <c r="W130" s="94">
        <v>602</v>
      </c>
      <c r="X130" s="94">
        <v>491</v>
      </c>
      <c r="Y130" s="94">
        <v>375</v>
      </c>
      <c r="Z130" s="94">
        <v>258</v>
      </c>
      <c r="AA130" s="94">
        <v>181</v>
      </c>
      <c r="AB130" s="94">
        <v>110</v>
      </c>
      <c r="AC130" s="94">
        <v>84</v>
      </c>
      <c r="AD130" s="95"/>
      <c r="AE130" s="96">
        <v>226</v>
      </c>
      <c r="AF130" s="96">
        <v>934</v>
      </c>
      <c r="AG130" s="96">
        <v>1155</v>
      </c>
      <c r="AH130" s="96">
        <v>1107</v>
      </c>
      <c r="AI130" s="96">
        <v>964</v>
      </c>
      <c r="AJ130" s="96">
        <v>940</v>
      </c>
      <c r="AK130" s="96">
        <v>1006</v>
      </c>
      <c r="AL130" s="96">
        <v>1047</v>
      </c>
      <c r="AM130" s="96">
        <v>994</v>
      </c>
      <c r="AN130" s="96">
        <v>958</v>
      </c>
      <c r="AO130" s="96">
        <v>940</v>
      </c>
      <c r="AP130" s="96">
        <v>833</v>
      </c>
      <c r="AQ130" s="96">
        <v>666</v>
      </c>
      <c r="AR130" s="96">
        <v>541</v>
      </c>
      <c r="AS130" s="96">
        <v>398</v>
      </c>
      <c r="AT130" s="96">
        <v>273</v>
      </c>
      <c r="AU130" s="96">
        <v>190</v>
      </c>
      <c r="AV130" s="96">
        <v>125</v>
      </c>
      <c r="AW130" s="96">
        <v>95</v>
      </c>
      <c r="AX130" s="95"/>
      <c r="AY130" s="94">
        <v>1063</v>
      </c>
      <c r="AZ130" s="94">
        <v>4198</v>
      </c>
      <c r="BA130" s="94">
        <v>5181</v>
      </c>
      <c r="BB130" s="94">
        <v>4995</v>
      </c>
      <c r="BC130" s="94">
        <v>4727</v>
      </c>
      <c r="BD130" s="94">
        <v>4198</v>
      </c>
      <c r="BE130" s="94">
        <v>3813</v>
      </c>
      <c r="BF130" s="94">
        <v>3444</v>
      </c>
      <c r="BG130" s="94">
        <v>2948</v>
      </c>
      <c r="BH130" s="94">
        <v>2475</v>
      </c>
      <c r="BI130" s="94">
        <v>2139</v>
      </c>
      <c r="BJ130" s="94">
        <v>1878</v>
      </c>
      <c r="BK130" s="94">
        <v>1567</v>
      </c>
      <c r="BL130" s="94">
        <v>1268</v>
      </c>
      <c r="BM130" s="94">
        <v>951</v>
      </c>
      <c r="BN130" s="94">
        <v>665</v>
      </c>
      <c r="BO130" s="94">
        <v>429</v>
      </c>
      <c r="BP130" s="94">
        <v>261</v>
      </c>
      <c r="BQ130" s="94">
        <v>230</v>
      </c>
      <c r="BR130" s="95"/>
      <c r="BS130" s="97">
        <v>1011</v>
      </c>
      <c r="BT130" s="97">
        <v>3985</v>
      </c>
      <c r="BU130" s="97">
        <v>4985</v>
      </c>
      <c r="BV130" s="97">
        <v>4838</v>
      </c>
      <c r="BW130" s="97">
        <v>4598</v>
      </c>
      <c r="BX130" s="97">
        <v>4206</v>
      </c>
      <c r="BY130" s="97">
        <v>3893</v>
      </c>
      <c r="BZ130" s="97">
        <v>3632</v>
      </c>
      <c r="CA130" s="97">
        <v>3225</v>
      </c>
      <c r="CB130" s="97">
        <v>2777</v>
      </c>
      <c r="CC130" s="97">
        <v>2366</v>
      </c>
      <c r="CD130" s="97">
        <v>2005</v>
      </c>
      <c r="CE130" s="97">
        <v>1643</v>
      </c>
      <c r="CF130" s="97">
        <v>1306</v>
      </c>
      <c r="CG130" s="97">
        <v>987</v>
      </c>
      <c r="CH130" s="97">
        <v>699</v>
      </c>
      <c r="CI130" s="97">
        <v>466</v>
      </c>
      <c r="CJ130" s="97">
        <v>294</v>
      </c>
      <c r="CK130" s="97">
        <v>263</v>
      </c>
      <c r="CM130">
        <f t="shared" si="42"/>
        <v>13180</v>
      </c>
      <c r="CN130">
        <f t="shared" si="43"/>
        <v>13392</v>
      </c>
      <c r="CO130">
        <f t="shared" si="44"/>
        <v>46430</v>
      </c>
      <c r="CP130">
        <f t="shared" si="45"/>
        <v>47179</v>
      </c>
      <c r="CQ130" s="3"/>
      <c r="CR130" s="3">
        <f t="shared" si="46"/>
        <v>0</v>
      </c>
      <c r="CS130" s="3">
        <f t="shared" si="47"/>
        <v>0</v>
      </c>
      <c r="CT130" s="3">
        <f t="shared" si="48"/>
        <v>0</v>
      </c>
      <c r="CU130" s="3">
        <f t="shared" si="49"/>
        <v>0</v>
      </c>
      <c r="CW130" s="93"/>
      <c r="CX130" s="93"/>
      <c r="CY130" s="93"/>
      <c r="CZ130" s="93"/>
      <c r="DA130" s="93"/>
      <c r="DB130" s="93"/>
      <c r="DC130" s="93"/>
      <c r="DD130" s="93"/>
      <c r="DE130" s="93"/>
      <c r="DF130" s="93"/>
      <c r="DG130" s="93"/>
      <c r="DH130" s="93"/>
      <c r="DI130" s="93"/>
      <c r="DJ130" s="93"/>
      <c r="DK130" s="93"/>
      <c r="DL130" s="93"/>
      <c r="DM130" s="93"/>
      <c r="DN130" s="93"/>
      <c r="DO130" s="93"/>
      <c r="DP130" s="93"/>
      <c r="DQ130" s="93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</row>
    <row r="131" spans="1:179" x14ac:dyDescent="0.25">
      <c r="A131" s="101">
        <f t="shared" si="50"/>
        <v>123</v>
      </c>
      <c r="B131" s="68" t="s">
        <v>137</v>
      </c>
      <c r="C131" s="63">
        <f t="shared" si="36"/>
        <v>4848</v>
      </c>
      <c r="D131" s="64">
        <f t="shared" si="37"/>
        <v>4924</v>
      </c>
      <c r="E131" s="69">
        <f t="shared" si="38"/>
        <v>9772</v>
      </c>
      <c r="F131" s="66"/>
      <c r="G131" s="70">
        <f t="shared" si="39"/>
        <v>17075</v>
      </c>
      <c r="H131" s="64">
        <f t="shared" si="40"/>
        <v>17350</v>
      </c>
      <c r="I131" s="69">
        <f t="shared" si="41"/>
        <v>34425</v>
      </c>
      <c r="J131" s="99"/>
      <c r="K131" s="94">
        <v>92</v>
      </c>
      <c r="L131" s="94">
        <v>380</v>
      </c>
      <c r="M131" s="94">
        <v>483</v>
      </c>
      <c r="N131" s="94">
        <v>457</v>
      </c>
      <c r="O131" s="94">
        <v>385</v>
      </c>
      <c r="P131" s="94">
        <v>364</v>
      </c>
      <c r="Q131" s="94">
        <v>361</v>
      </c>
      <c r="R131" s="94">
        <v>377</v>
      </c>
      <c r="S131" s="94">
        <v>323</v>
      </c>
      <c r="T131" s="94">
        <v>295</v>
      </c>
      <c r="U131" s="94">
        <v>292</v>
      </c>
      <c r="V131" s="94">
        <v>269</v>
      </c>
      <c r="W131" s="94">
        <v>221</v>
      </c>
      <c r="X131" s="94">
        <v>180</v>
      </c>
      <c r="Y131" s="94">
        <v>138</v>
      </c>
      <c r="Z131" s="94">
        <v>95</v>
      </c>
      <c r="AA131" s="94">
        <v>66</v>
      </c>
      <c r="AB131" s="94">
        <v>40</v>
      </c>
      <c r="AC131" s="94">
        <v>30</v>
      </c>
      <c r="AD131" s="95"/>
      <c r="AE131" s="96">
        <v>83</v>
      </c>
      <c r="AF131" s="96">
        <v>343</v>
      </c>
      <c r="AG131" s="96">
        <v>424</v>
      </c>
      <c r="AH131" s="96">
        <v>407</v>
      </c>
      <c r="AI131" s="96">
        <v>354</v>
      </c>
      <c r="AJ131" s="96">
        <v>345</v>
      </c>
      <c r="AK131" s="96">
        <v>370</v>
      </c>
      <c r="AL131" s="96">
        <v>390</v>
      </c>
      <c r="AM131" s="96">
        <v>365</v>
      </c>
      <c r="AN131" s="96">
        <v>352</v>
      </c>
      <c r="AO131" s="96">
        <v>345</v>
      </c>
      <c r="AP131" s="96">
        <v>306</v>
      </c>
      <c r="AQ131" s="96">
        <v>245</v>
      </c>
      <c r="AR131" s="96">
        <v>199</v>
      </c>
      <c r="AS131" s="96">
        <v>146</v>
      </c>
      <c r="AT131" s="96">
        <v>100</v>
      </c>
      <c r="AU131" s="96">
        <v>70</v>
      </c>
      <c r="AV131" s="96">
        <v>45</v>
      </c>
      <c r="AW131" s="96">
        <v>35</v>
      </c>
      <c r="AX131" s="95"/>
      <c r="AY131" s="94">
        <v>391</v>
      </c>
      <c r="AZ131" s="94">
        <v>1544</v>
      </c>
      <c r="BA131" s="94">
        <v>1905</v>
      </c>
      <c r="BB131" s="94">
        <v>1836</v>
      </c>
      <c r="BC131" s="94">
        <v>1738</v>
      </c>
      <c r="BD131" s="94">
        <v>1544</v>
      </c>
      <c r="BE131" s="94">
        <v>1402</v>
      </c>
      <c r="BF131" s="94">
        <v>1272</v>
      </c>
      <c r="BG131" s="94">
        <v>1084</v>
      </c>
      <c r="BH131" s="94">
        <v>910</v>
      </c>
      <c r="BI131" s="94">
        <v>786</v>
      </c>
      <c r="BJ131" s="94">
        <v>690</v>
      </c>
      <c r="BK131" s="94">
        <v>576</v>
      </c>
      <c r="BL131" s="94">
        <v>466</v>
      </c>
      <c r="BM131" s="94">
        <v>350</v>
      </c>
      <c r="BN131" s="94">
        <v>244</v>
      </c>
      <c r="BO131" s="94">
        <v>157</v>
      </c>
      <c r="BP131" s="94">
        <v>96</v>
      </c>
      <c r="BQ131" s="94">
        <v>84</v>
      </c>
      <c r="BR131" s="95"/>
      <c r="BS131" s="97">
        <v>372</v>
      </c>
      <c r="BT131" s="97">
        <v>1465</v>
      </c>
      <c r="BU131" s="97">
        <v>1833</v>
      </c>
      <c r="BV131" s="97">
        <v>1779</v>
      </c>
      <c r="BW131" s="97">
        <v>1691</v>
      </c>
      <c r="BX131" s="97">
        <v>1546</v>
      </c>
      <c r="BY131" s="97">
        <v>1431</v>
      </c>
      <c r="BZ131" s="97">
        <v>1340</v>
      </c>
      <c r="CA131" s="97">
        <v>1186</v>
      </c>
      <c r="CB131" s="97">
        <v>1021</v>
      </c>
      <c r="CC131" s="97">
        <v>870</v>
      </c>
      <c r="CD131" s="97">
        <v>737</v>
      </c>
      <c r="CE131" s="97">
        <v>604</v>
      </c>
      <c r="CF131" s="97">
        <v>480</v>
      </c>
      <c r="CG131" s="97">
        <v>363</v>
      </c>
      <c r="CH131" s="97">
        <v>257</v>
      </c>
      <c r="CI131" s="97">
        <v>171</v>
      </c>
      <c r="CJ131" s="97">
        <v>108</v>
      </c>
      <c r="CK131" s="97">
        <v>96</v>
      </c>
      <c r="CM131">
        <f t="shared" si="42"/>
        <v>4848</v>
      </c>
      <c r="CN131">
        <f t="shared" si="43"/>
        <v>4924</v>
      </c>
      <c r="CO131">
        <f t="shared" si="44"/>
        <v>17075</v>
      </c>
      <c r="CP131">
        <f t="shared" si="45"/>
        <v>17350</v>
      </c>
      <c r="CQ131" s="3"/>
      <c r="CR131" s="3">
        <f t="shared" si="46"/>
        <v>0</v>
      </c>
      <c r="CS131" s="3">
        <f t="shared" si="47"/>
        <v>0</v>
      </c>
      <c r="CT131" s="3">
        <f t="shared" si="48"/>
        <v>0</v>
      </c>
      <c r="CU131" s="3">
        <f t="shared" si="49"/>
        <v>0</v>
      </c>
      <c r="CW131" s="93"/>
      <c r="CX131" s="93"/>
      <c r="CY131" s="93"/>
      <c r="CZ131" s="93"/>
      <c r="DA131" s="93"/>
      <c r="DB131" s="93"/>
      <c r="DC131" s="93"/>
      <c r="DD131" s="93"/>
      <c r="DE131" s="93"/>
      <c r="DF131" s="93"/>
      <c r="DG131" s="93"/>
      <c r="DH131" s="93"/>
      <c r="DI131" s="93"/>
      <c r="DJ131" s="93"/>
      <c r="DK131" s="93"/>
      <c r="DL131" s="93"/>
      <c r="DM131" s="93"/>
      <c r="DN131" s="93"/>
      <c r="DO131" s="93"/>
      <c r="DP131" s="93"/>
      <c r="DQ131" s="93"/>
      <c r="DR131" s="93"/>
      <c r="DS131" s="93"/>
      <c r="DT131" s="93"/>
      <c r="DU131" s="93"/>
      <c r="DV131" s="93"/>
      <c r="DW131" s="93"/>
      <c r="DX131" s="93"/>
      <c r="DY131" s="93"/>
      <c r="DZ131" s="93"/>
      <c r="EA131" s="93"/>
      <c r="EB131" s="93"/>
      <c r="EC131" s="93"/>
      <c r="ED131" s="93"/>
      <c r="EE131" s="93"/>
      <c r="EF131" s="93"/>
      <c r="EG131" s="93"/>
      <c r="EH131" s="93"/>
      <c r="EI131" s="93"/>
      <c r="EJ131" s="93"/>
      <c r="EK131" s="93"/>
      <c r="EL131" s="93"/>
      <c r="EM131" s="93"/>
      <c r="EN131" s="93"/>
      <c r="EO131" s="93"/>
      <c r="EP131" s="93"/>
      <c r="EQ131" s="93"/>
      <c r="ER131" s="93"/>
      <c r="ES131" s="93"/>
      <c r="ET131" s="93"/>
      <c r="EU131" s="93"/>
      <c r="EV131" s="93"/>
      <c r="EW131" s="93"/>
      <c r="EX131" s="93"/>
      <c r="EY131" s="93"/>
      <c r="EZ131" s="93"/>
      <c r="FA131" s="93"/>
      <c r="FB131" s="93"/>
      <c r="FC131" s="93"/>
      <c r="FD131" s="93"/>
      <c r="FE131" s="93"/>
      <c r="FF131" s="93"/>
      <c r="FG131" s="93"/>
      <c r="FH131" s="93"/>
      <c r="FI131" s="93"/>
      <c r="FJ131" s="93"/>
      <c r="FK131" s="93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</row>
    <row r="132" spans="1:179" x14ac:dyDescent="0.25">
      <c r="A132" s="101">
        <f t="shared" si="50"/>
        <v>124</v>
      </c>
      <c r="B132" s="68" t="s">
        <v>138</v>
      </c>
      <c r="C132" s="63">
        <f t="shared" si="36"/>
        <v>5460</v>
      </c>
      <c r="D132" s="64">
        <f t="shared" si="37"/>
        <v>5549</v>
      </c>
      <c r="E132" s="69">
        <f t="shared" si="38"/>
        <v>11009</v>
      </c>
      <c r="F132" s="66"/>
      <c r="G132" s="70">
        <f t="shared" si="39"/>
        <v>19236</v>
      </c>
      <c r="H132" s="64">
        <f t="shared" si="40"/>
        <v>19548</v>
      </c>
      <c r="I132" s="69">
        <f t="shared" si="41"/>
        <v>38784</v>
      </c>
      <c r="J132" s="99"/>
      <c r="K132" s="94">
        <v>104</v>
      </c>
      <c r="L132" s="94">
        <v>429</v>
      </c>
      <c r="M132" s="94">
        <v>544</v>
      </c>
      <c r="N132" s="94">
        <v>514</v>
      </c>
      <c r="O132" s="94">
        <v>434</v>
      </c>
      <c r="P132" s="94">
        <v>410</v>
      </c>
      <c r="Q132" s="94">
        <v>407</v>
      </c>
      <c r="R132" s="94">
        <v>422</v>
      </c>
      <c r="S132" s="94">
        <v>364</v>
      </c>
      <c r="T132" s="94">
        <v>332</v>
      </c>
      <c r="U132" s="94">
        <v>329</v>
      </c>
      <c r="V132" s="94">
        <v>303</v>
      </c>
      <c r="W132" s="94">
        <v>249</v>
      </c>
      <c r="X132" s="94">
        <v>203</v>
      </c>
      <c r="Y132" s="94">
        <v>155</v>
      </c>
      <c r="Z132" s="94">
        <v>107</v>
      </c>
      <c r="AA132" s="94">
        <v>75</v>
      </c>
      <c r="AB132" s="94">
        <v>45</v>
      </c>
      <c r="AC132" s="94">
        <v>34</v>
      </c>
      <c r="AD132" s="95"/>
      <c r="AE132" s="96">
        <v>93</v>
      </c>
      <c r="AF132" s="96">
        <v>387</v>
      </c>
      <c r="AG132" s="96">
        <v>478</v>
      </c>
      <c r="AH132" s="96">
        <v>458</v>
      </c>
      <c r="AI132" s="96">
        <v>399</v>
      </c>
      <c r="AJ132" s="96">
        <v>389</v>
      </c>
      <c r="AK132" s="96">
        <v>416</v>
      </c>
      <c r="AL132" s="96">
        <v>440</v>
      </c>
      <c r="AM132" s="96">
        <v>412</v>
      </c>
      <c r="AN132" s="96">
        <v>397</v>
      </c>
      <c r="AO132" s="96">
        <v>389</v>
      </c>
      <c r="AP132" s="96">
        <v>345</v>
      </c>
      <c r="AQ132" s="96">
        <v>276</v>
      </c>
      <c r="AR132" s="96">
        <v>224</v>
      </c>
      <c r="AS132" s="96">
        <v>165</v>
      </c>
      <c r="AT132" s="96">
        <v>113</v>
      </c>
      <c r="AU132" s="96">
        <v>78</v>
      </c>
      <c r="AV132" s="96">
        <v>51</v>
      </c>
      <c r="AW132" s="96">
        <v>39</v>
      </c>
      <c r="AX132" s="95"/>
      <c r="AY132" s="94">
        <v>440</v>
      </c>
      <c r="AZ132" s="94">
        <v>1739</v>
      </c>
      <c r="BA132" s="94">
        <v>2146</v>
      </c>
      <c r="BB132" s="94">
        <v>2069</v>
      </c>
      <c r="BC132" s="94">
        <v>1958</v>
      </c>
      <c r="BD132" s="94">
        <v>1739</v>
      </c>
      <c r="BE132" s="94">
        <v>1579</v>
      </c>
      <c r="BF132" s="94">
        <v>1433</v>
      </c>
      <c r="BG132" s="94">
        <v>1221</v>
      </c>
      <c r="BH132" s="94">
        <v>1025</v>
      </c>
      <c r="BI132" s="94">
        <v>886</v>
      </c>
      <c r="BJ132" s="94">
        <v>778</v>
      </c>
      <c r="BK132" s="94">
        <v>649</v>
      </c>
      <c r="BL132" s="94">
        <v>525</v>
      </c>
      <c r="BM132" s="94">
        <v>394</v>
      </c>
      <c r="BN132" s="94">
        <v>275</v>
      </c>
      <c r="BO132" s="94">
        <v>177</v>
      </c>
      <c r="BP132" s="94">
        <v>108</v>
      </c>
      <c r="BQ132" s="94">
        <v>95</v>
      </c>
      <c r="BR132" s="95"/>
      <c r="BS132" s="97">
        <v>419</v>
      </c>
      <c r="BT132" s="97">
        <v>1651</v>
      </c>
      <c r="BU132" s="97">
        <v>2065</v>
      </c>
      <c r="BV132" s="97">
        <v>2004</v>
      </c>
      <c r="BW132" s="97">
        <v>1905</v>
      </c>
      <c r="BX132" s="97">
        <v>1742</v>
      </c>
      <c r="BY132" s="97">
        <v>1613</v>
      </c>
      <c r="BZ132" s="97">
        <v>1511</v>
      </c>
      <c r="CA132" s="97">
        <v>1336</v>
      </c>
      <c r="CB132" s="97">
        <v>1150</v>
      </c>
      <c r="CC132" s="97">
        <v>980</v>
      </c>
      <c r="CD132" s="97">
        <v>830</v>
      </c>
      <c r="CE132" s="97">
        <v>680</v>
      </c>
      <c r="CF132" s="97">
        <v>541</v>
      </c>
      <c r="CG132" s="97">
        <v>409</v>
      </c>
      <c r="CH132" s="97">
        <v>289</v>
      </c>
      <c r="CI132" s="97">
        <v>193</v>
      </c>
      <c r="CJ132" s="97">
        <v>121</v>
      </c>
      <c r="CK132" s="97">
        <v>109</v>
      </c>
      <c r="CM132">
        <f t="shared" si="42"/>
        <v>5460</v>
      </c>
      <c r="CN132">
        <f t="shared" si="43"/>
        <v>5549</v>
      </c>
      <c r="CO132">
        <f t="shared" si="44"/>
        <v>19236</v>
      </c>
      <c r="CP132">
        <f t="shared" si="45"/>
        <v>19548</v>
      </c>
      <c r="CQ132" s="3"/>
      <c r="CR132" s="3">
        <f t="shared" si="46"/>
        <v>0</v>
      </c>
      <c r="CS132" s="3">
        <f t="shared" si="47"/>
        <v>0</v>
      </c>
      <c r="CT132" s="3">
        <f t="shared" si="48"/>
        <v>0</v>
      </c>
      <c r="CU132" s="3">
        <f t="shared" si="49"/>
        <v>0</v>
      </c>
      <c r="CW132" s="93"/>
      <c r="CX132" s="93"/>
      <c r="CY132" s="93"/>
      <c r="CZ132" s="93"/>
      <c r="DA132" s="93"/>
      <c r="DB132" s="93"/>
      <c r="DC132" s="93"/>
      <c r="DD132" s="93"/>
      <c r="DE132" s="93"/>
      <c r="DF132" s="93"/>
      <c r="DG132" s="93"/>
      <c r="DH132" s="93"/>
      <c r="DI132" s="93"/>
      <c r="DJ132" s="93"/>
      <c r="DK132" s="93"/>
      <c r="DL132" s="93"/>
      <c r="DM132" s="93"/>
      <c r="DN132" s="93"/>
      <c r="DO132" s="93"/>
      <c r="DP132" s="93"/>
      <c r="DQ132" s="93"/>
      <c r="DR132" s="93"/>
      <c r="DS132" s="93"/>
      <c r="DT132" s="93"/>
      <c r="DU132" s="93"/>
      <c r="DV132" s="93"/>
      <c r="DW132" s="93"/>
      <c r="DX132" s="93"/>
      <c r="DY132" s="93"/>
      <c r="DZ132" s="93"/>
      <c r="EA132" s="93"/>
      <c r="EB132" s="93"/>
      <c r="EC132" s="93"/>
      <c r="ED132" s="93"/>
      <c r="EE132" s="93"/>
      <c r="EF132" s="93"/>
      <c r="EG132" s="93"/>
      <c r="EH132" s="93"/>
      <c r="EI132" s="93"/>
      <c r="EJ132" s="93"/>
      <c r="EK132" s="93"/>
      <c r="EL132" s="93"/>
      <c r="EM132" s="93"/>
      <c r="EN132" s="93"/>
      <c r="EO132" s="93"/>
      <c r="EP132" s="93"/>
      <c r="EQ132" s="93"/>
      <c r="ER132" s="93"/>
      <c r="ES132" s="93"/>
      <c r="ET132" s="93"/>
      <c r="EU132" s="93"/>
      <c r="EV132" s="93"/>
      <c r="EW132" s="93"/>
      <c r="EX132" s="93"/>
      <c r="EY132" s="93"/>
      <c r="EZ132" s="93"/>
      <c r="FA132" s="93"/>
      <c r="FB132" s="93"/>
      <c r="FC132" s="93"/>
      <c r="FD132" s="93"/>
      <c r="FE132" s="93"/>
      <c r="FF132" s="93"/>
      <c r="FG132" s="93"/>
      <c r="FH132" s="93"/>
      <c r="FI132" s="93"/>
      <c r="FJ132" s="93"/>
      <c r="FK132" s="93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</row>
    <row r="133" spans="1:179" ht="15.75" thickBot="1" x14ac:dyDescent="0.3">
      <c r="B133" s="71" t="s">
        <v>141</v>
      </c>
      <c r="C133" s="72">
        <f>SUM(C9:C132)</f>
        <v>663858</v>
      </c>
      <c r="D133" s="73">
        <f t="shared" ref="D133:I133" si="51">SUM(D9:D132)</f>
        <v>674527</v>
      </c>
      <c r="E133" s="74">
        <f t="shared" si="51"/>
        <v>1338385</v>
      </c>
      <c r="F133" s="75"/>
      <c r="G133" s="76">
        <f t="shared" si="51"/>
        <v>2338602</v>
      </c>
      <c r="H133" s="73">
        <f t="shared" si="51"/>
        <v>2376322</v>
      </c>
      <c r="I133" s="74">
        <f t="shared" si="51"/>
        <v>4714924</v>
      </c>
      <c r="J133" s="75"/>
      <c r="K133" s="79">
        <f>SUM(K9:K132)</f>
        <v>12653</v>
      </c>
      <c r="L133" s="79">
        <f t="shared" ref="L133:AC133" si="52">SUM(L9:L132)</f>
        <v>52111</v>
      </c>
      <c r="M133" s="79">
        <f t="shared" si="52"/>
        <v>66124</v>
      </c>
      <c r="N133" s="79">
        <f t="shared" si="52"/>
        <v>62547</v>
      </c>
      <c r="O133" s="79">
        <f t="shared" si="52"/>
        <v>52759</v>
      </c>
      <c r="P133" s="79">
        <f t="shared" si="52"/>
        <v>49824</v>
      </c>
      <c r="Q133" s="79">
        <f t="shared" si="52"/>
        <v>49497</v>
      </c>
      <c r="R133" s="79">
        <v>51328</v>
      </c>
      <c r="S133" s="79">
        <f t="shared" si="52"/>
        <v>44284</v>
      </c>
      <c r="T133" s="79">
        <f t="shared" si="52"/>
        <v>40370</v>
      </c>
      <c r="U133" s="79">
        <f t="shared" si="52"/>
        <v>40044</v>
      </c>
      <c r="V133" s="79">
        <f t="shared" si="52"/>
        <v>36787</v>
      </c>
      <c r="W133" s="79">
        <f t="shared" si="52"/>
        <v>30262</v>
      </c>
      <c r="X133" s="79">
        <f t="shared" si="52"/>
        <v>24723</v>
      </c>
      <c r="Y133" s="79">
        <f t="shared" si="52"/>
        <v>18843</v>
      </c>
      <c r="Z133" s="79">
        <f t="shared" si="52"/>
        <v>12979</v>
      </c>
      <c r="AA133" s="79">
        <f t="shared" si="52"/>
        <v>9067</v>
      </c>
      <c r="AB133" s="79">
        <f t="shared" si="52"/>
        <v>5481</v>
      </c>
      <c r="AC133" s="79">
        <f t="shared" si="52"/>
        <v>4175</v>
      </c>
      <c r="AE133" s="82">
        <f>SUM(AE9:AE132)</f>
        <v>11335</v>
      </c>
      <c r="AF133" s="82">
        <f t="shared" ref="AF133:AW133" si="53">SUM(AF9:AF132)</f>
        <v>47026</v>
      </c>
      <c r="AG133" s="82">
        <f t="shared" si="53"/>
        <v>58121</v>
      </c>
      <c r="AH133" s="82">
        <f t="shared" si="53"/>
        <v>55725</v>
      </c>
      <c r="AI133" s="82">
        <f t="shared" si="53"/>
        <v>48522</v>
      </c>
      <c r="AJ133" s="82">
        <f t="shared" si="53"/>
        <v>47320</v>
      </c>
      <c r="AK133" s="82">
        <f t="shared" si="53"/>
        <v>50626</v>
      </c>
      <c r="AL133" s="82">
        <v>53316</v>
      </c>
      <c r="AM133" s="82">
        <f t="shared" si="53"/>
        <v>50025</v>
      </c>
      <c r="AN133" s="82">
        <f t="shared" si="53"/>
        <v>48224</v>
      </c>
      <c r="AO133" s="82">
        <f t="shared" si="53"/>
        <v>47320</v>
      </c>
      <c r="AP133" s="82">
        <f t="shared" si="53"/>
        <v>41932</v>
      </c>
      <c r="AQ133" s="82">
        <f t="shared" si="53"/>
        <v>33534</v>
      </c>
      <c r="AR133" s="82">
        <f t="shared" si="53"/>
        <v>27226</v>
      </c>
      <c r="AS133" s="82">
        <f t="shared" si="53"/>
        <v>20032</v>
      </c>
      <c r="AT133" s="82">
        <f t="shared" si="53"/>
        <v>13736</v>
      </c>
      <c r="AU133" s="82">
        <f t="shared" si="53"/>
        <v>9535</v>
      </c>
      <c r="AV133" s="82">
        <f t="shared" si="53"/>
        <v>6233</v>
      </c>
      <c r="AW133" s="82">
        <f t="shared" si="53"/>
        <v>4739</v>
      </c>
      <c r="AY133" s="83">
        <f>SUM(AY9:AY132)</f>
        <v>53515</v>
      </c>
      <c r="AZ133" s="83">
        <f t="shared" ref="AZ133:BQ133" si="54">SUM(AZ9:AZ132)</f>
        <v>211430</v>
      </c>
      <c r="BA133" s="83">
        <f t="shared" si="54"/>
        <v>260932</v>
      </c>
      <c r="BB133" s="83">
        <f t="shared" si="54"/>
        <v>251525</v>
      </c>
      <c r="BC133" s="83">
        <f t="shared" si="54"/>
        <v>238058</v>
      </c>
      <c r="BD133" s="83">
        <f t="shared" si="54"/>
        <v>211430</v>
      </c>
      <c r="BE133" s="83">
        <f t="shared" si="54"/>
        <v>192002</v>
      </c>
      <c r="BF133" s="83">
        <v>174065</v>
      </c>
      <c r="BG133" s="83">
        <f t="shared" si="54"/>
        <v>148452</v>
      </c>
      <c r="BH133" s="83">
        <f t="shared" si="54"/>
        <v>124638</v>
      </c>
      <c r="BI133" s="83">
        <f t="shared" si="54"/>
        <v>107715</v>
      </c>
      <c r="BJ133" s="83">
        <f t="shared" si="54"/>
        <v>94558</v>
      </c>
      <c r="BK133" s="83">
        <f t="shared" si="54"/>
        <v>78896</v>
      </c>
      <c r="BL133" s="83">
        <f t="shared" si="54"/>
        <v>63858</v>
      </c>
      <c r="BM133" s="83">
        <f t="shared" si="54"/>
        <v>47877</v>
      </c>
      <c r="BN133" s="83">
        <f t="shared" si="54"/>
        <v>33463</v>
      </c>
      <c r="BO133" s="83">
        <f t="shared" si="54"/>
        <v>21556</v>
      </c>
      <c r="BP133" s="83">
        <f t="shared" si="54"/>
        <v>13102</v>
      </c>
      <c r="BQ133" s="83">
        <f t="shared" si="54"/>
        <v>11530</v>
      </c>
      <c r="BS133" s="82">
        <f>SUM(BS9:BS132)</f>
        <v>50897</v>
      </c>
      <c r="BT133" s="82">
        <f t="shared" ref="BT133:CK133" si="55">SUM(BT9:BT132)</f>
        <v>200687</v>
      </c>
      <c r="BU133" s="82">
        <f t="shared" si="55"/>
        <v>251036</v>
      </c>
      <c r="BV133" s="82">
        <f t="shared" si="55"/>
        <v>243627</v>
      </c>
      <c r="BW133" s="82">
        <f t="shared" si="55"/>
        <v>231576</v>
      </c>
      <c r="BX133" s="82">
        <f t="shared" si="55"/>
        <v>211814</v>
      </c>
      <c r="BY133" s="82">
        <f t="shared" si="55"/>
        <v>196062</v>
      </c>
      <c r="BZ133" s="82">
        <v>183649</v>
      </c>
      <c r="CA133" s="82">
        <f t="shared" si="55"/>
        <v>162394</v>
      </c>
      <c r="CB133" s="82">
        <f t="shared" si="55"/>
        <v>139851</v>
      </c>
      <c r="CC133" s="82">
        <f t="shared" si="55"/>
        <v>119150</v>
      </c>
      <c r="CD133" s="82">
        <f t="shared" si="55"/>
        <v>100932</v>
      </c>
      <c r="CE133" s="82">
        <f t="shared" si="55"/>
        <v>82712</v>
      </c>
      <c r="CF133" s="82">
        <f t="shared" si="55"/>
        <v>65728</v>
      </c>
      <c r="CG133" s="82">
        <f t="shared" si="55"/>
        <v>49662</v>
      </c>
      <c r="CH133" s="82">
        <f t="shared" si="55"/>
        <v>35149</v>
      </c>
      <c r="CI133" s="82">
        <f t="shared" si="55"/>
        <v>23416</v>
      </c>
      <c r="CJ133" s="82">
        <f t="shared" si="55"/>
        <v>14762</v>
      </c>
      <c r="CK133" s="82">
        <f t="shared" si="55"/>
        <v>13218</v>
      </c>
      <c r="CM133">
        <f t="shared" si="42"/>
        <v>663858</v>
      </c>
      <c r="CN133">
        <f t="shared" si="43"/>
        <v>674527</v>
      </c>
      <c r="CO133">
        <f t="shared" si="44"/>
        <v>2338602</v>
      </c>
      <c r="CP133">
        <f t="shared" si="45"/>
        <v>2376322</v>
      </c>
      <c r="CQ133" s="3"/>
      <c r="CR133" s="3">
        <f t="shared" si="46"/>
        <v>0</v>
      </c>
      <c r="CS133" s="3">
        <f t="shared" si="47"/>
        <v>0</v>
      </c>
      <c r="CT133" s="3">
        <f t="shared" si="48"/>
        <v>0</v>
      </c>
      <c r="CU133" s="3">
        <f t="shared" si="49"/>
        <v>0</v>
      </c>
      <c r="CW133" s="93"/>
      <c r="CX133" s="93"/>
      <c r="CY133" s="93"/>
      <c r="CZ133" s="93"/>
      <c r="DA133" s="93"/>
      <c r="DB133" s="93"/>
      <c r="DC133" s="93"/>
      <c r="DD133" s="93"/>
      <c r="DE133" s="93"/>
      <c r="DF133" s="93"/>
      <c r="DG133" s="93"/>
      <c r="DH133" s="93"/>
      <c r="DI133" s="93"/>
      <c r="DJ133" s="93"/>
      <c r="DK133" s="93"/>
      <c r="DL133" s="93"/>
      <c r="DM133" s="93"/>
      <c r="DN133" s="93"/>
      <c r="DO133" s="93"/>
      <c r="DP133" s="93"/>
      <c r="DQ133" s="93"/>
      <c r="DR133" s="93"/>
      <c r="DS133" s="93"/>
      <c r="DT133" s="93"/>
      <c r="DU133" s="93"/>
      <c r="DV133" s="93"/>
      <c r="DW133" s="93"/>
      <c r="DX133" s="93"/>
      <c r="DY133" s="93"/>
      <c r="DZ133" s="93"/>
      <c r="EA133" s="93"/>
      <c r="EB133" s="93"/>
      <c r="EC133" s="93"/>
      <c r="ED133" s="93"/>
      <c r="EE133" s="93"/>
      <c r="EF133" s="93"/>
      <c r="EG133" s="93"/>
      <c r="EH133" s="93"/>
      <c r="EI133" s="93"/>
      <c r="EJ133" s="93"/>
      <c r="EK133" s="93"/>
      <c r="EL133" s="93"/>
      <c r="EM133" s="93"/>
      <c r="EN133" s="93"/>
      <c r="EO133" s="93"/>
      <c r="EP133" s="93"/>
      <c r="EQ133" s="93"/>
      <c r="ER133" s="93"/>
      <c r="ES133" s="93"/>
      <c r="ET133" s="93"/>
      <c r="EU133" s="93"/>
      <c r="EV133" s="93"/>
      <c r="EW133" s="93"/>
      <c r="EX133" s="93"/>
      <c r="EY133" s="93"/>
      <c r="EZ133" s="93"/>
      <c r="FA133" s="93"/>
      <c r="FB133" s="93"/>
      <c r="FC133" s="93"/>
      <c r="FD133" s="93"/>
      <c r="FE133" s="93"/>
      <c r="FF133" s="93"/>
      <c r="FG133" s="93"/>
      <c r="FH133" s="93"/>
      <c r="FI133" s="93"/>
      <c r="FJ133" s="93"/>
      <c r="FK133" s="9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</row>
    <row r="136" spans="1:179" x14ac:dyDescent="0.25">
      <c r="B136" s="3"/>
    </row>
  </sheetData>
  <mergeCells count="13">
    <mergeCell ref="K7:AC7"/>
    <mergeCell ref="AE7:AW7"/>
    <mergeCell ref="AY7:BQ7"/>
    <mergeCell ref="BS7:CK7"/>
    <mergeCell ref="B2:B4"/>
    <mergeCell ref="C2:I2"/>
    <mergeCell ref="C4:E4"/>
    <mergeCell ref="G4:I4"/>
    <mergeCell ref="B7:B8"/>
    <mergeCell ref="C7:E7"/>
    <mergeCell ref="G7:I7"/>
    <mergeCell ref="C3:E3"/>
    <mergeCell ref="G3:I3"/>
  </mergeCells>
  <pageMargins left="0.70866141732283472" right="0.70866141732283472" top="0.74803149606299213" bottom="0.74803149606299213" header="0.31496062992125984" footer="0.31496062992125984"/>
  <pageSetup scale="11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6:I27"/>
  <sheetViews>
    <sheetView workbookViewId="0">
      <selection activeCell="B13" sqref="B13"/>
    </sheetView>
  </sheetViews>
  <sheetFormatPr baseColWidth="10" defaultRowHeight="15" x14ac:dyDescent="0.25"/>
  <cols>
    <col min="3" max="3" width="11.85546875" bestFit="1" customWidth="1"/>
  </cols>
  <sheetData>
    <row r="6" spans="3:9" x14ac:dyDescent="0.25">
      <c r="C6" t="s">
        <v>325</v>
      </c>
      <c r="G6" t="s">
        <v>327</v>
      </c>
    </row>
    <row r="7" spans="3:9" x14ac:dyDescent="0.25">
      <c r="C7" t="s">
        <v>326</v>
      </c>
      <c r="D7">
        <v>1</v>
      </c>
      <c r="G7" t="s">
        <v>326</v>
      </c>
      <c r="H7">
        <v>1</v>
      </c>
    </row>
    <row r="8" spans="3:9" x14ac:dyDescent="0.25">
      <c r="C8" t="s">
        <v>0</v>
      </c>
      <c r="D8" s="103" t="str">
        <f>VLOOKUP(D7,'2023-Final con y sin'!A9:CK132,2,TRUE)</f>
        <v>Acacoyagua</v>
      </c>
      <c r="G8" t="s">
        <v>0</v>
      </c>
      <c r="H8" s="102" t="str">
        <f>VLOOKUP(H7,'2023-Final con y sin'!A9:CO132,2,TRUE)</f>
        <v>Acacoyagua</v>
      </c>
    </row>
    <row r="9" spans="3:9" x14ac:dyDescent="0.25">
      <c r="C9" t="s">
        <v>300</v>
      </c>
      <c r="D9">
        <f>VLOOKUP($D$7,'2023-Final con y sin'!$A$9:$CK$132,11,TRUE)</f>
        <v>41</v>
      </c>
      <c r="E9">
        <f>VLOOKUP($D$7,'2023-Final con y sin'!$A$9:$CK$132,31,TRUE)</f>
        <v>37</v>
      </c>
      <c r="G9" t="s">
        <v>300</v>
      </c>
      <c r="H9">
        <f>VLOOKUP($H$7,'2023-Final con y sin'!$A$9:$CK$132,51,TRUE)</f>
        <v>174</v>
      </c>
      <c r="I9">
        <f>VLOOKUP($H$7,'2023-Final con y sin'!$A$9:$CK$132,71,TRUE)</f>
        <v>166</v>
      </c>
    </row>
    <row r="10" spans="3:9" x14ac:dyDescent="0.25">
      <c r="C10" t="s">
        <v>4</v>
      </c>
      <c r="D10">
        <f>VLOOKUP($D$7,'2023-Final con y sin'!$A$9:$CK$132,12,TRUE)</f>
        <v>170</v>
      </c>
      <c r="E10">
        <f>VLOOKUP($D$7,'2023-Final con y sin'!$A$9:$CK$132,32,TRUE)</f>
        <v>153</v>
      </c>
      <c r="G10" t="s">
        <v>4</v>
      </c>
      <c r="H10">
        <f>VLOOKUP($H$7,'2023-Final con y sin'!$A$9:$CK$132,52,TRUE)</f>
        <v>689</v>
      </c>
      <c r="I10">
        <f>VLOOKUP($H$7,'2023-Final con y sin'!$A$9:$CK$132,72,TRUE)</f>
        <v>654</v>
      </c>
    </row>
    <row r="11" spans="3:9" x14ac:dyDescent="0.25">
      <c r="C11" t="s">
        <v>5</v>
      </c>
      <c r="D11">
        <f>VLOOKUP($D$7,'2023-Final con y sin'!$A$9:$CK$132,13,TRUE)</f>
        <v>215</v>
      </c>
      <c r="E11">
        <f>VLOOKUP($D$7,'2023-Final con y sin'!$A$9:$CK$132,33,TRUE)</f>
        <v>189</v>
      </c>
      <c r="G11" t="s">
        <v>5</v>
      </c>
      <c r="H11">
        <f>VLOOKUP($H$7,'2023-Final con y sin'!$A$9:$CK$132,53,TRUE)</f>
        <v>851</v>
      </c>
      <c r="I11">
        <f>VLOOKUP($H$7,'2023-Final con y sin'!$A$9:$CK$132,73,TRUE)</f>
        <v>819</v>
      </c>
    </row>
    <row r="12" spans="3:9" x14ac:dyDescent="0.25">
      <c r="C12" t="s">
        <v>6</v>
      </c>
      <c r="D12">
        <f>VLOOKUP($D$7,'2023-Final con y sin'!$A$9:$CK$132,14,TRUE)</f>
        <v>204</v>
      </c>
      <c r="E12">
        <f>VLOOKUP($D$7,'2023-Final con y sin'!$A$9:$CK$132,34,TRUE)</f>
        <v>182</v>
      </c>
      <c r="G12" t="s">
        <v>6</v>
      </c>
      <c r="H12">
        <f>VLOOKUP($H$7,'2023-Final con y sin'!$A$9:$CK$132,54,TRUE)</f>
        <v>820</v>
      </c>
      <c r="I12">
        <f>VLOOKUP($H$7,'2023-Final con y sin'!$A$9:$CK$132,74,TRUE)</f>
        <v>794</v>
      </c>
    </row>
    <row r="13" spans="3:9" x14ac:dyDescent="0.25">
      <c r="C13" t="s">
        <v>7</v>
      </c>
      <c r="D13">
        <f>VLOOKUP($D$7,'2023-Final con y sin'!$A$9:$CK$132,15,TRUE)</f>
        <v>172</v>
      </c>
      <c r="E13">
        <f>VLOOKUP($D$7,'2023-Final con y sin'!$A$9:$CK$132,35,TRUE)</f>
        <v>158</v>
      </c>
      <c r="G13" t="s">
        <v>7</v>
      </c>
      <c r="H13">
        <f>VLOOKUP($H$7,'2023-Final con y sin'!$A$9:$CK$132,55,TRUE)</f>
        <v>776</v>
      </c>
      <c r="I13">
        <f>VLOOKUP($H$7,'2023-Final con y sin'!$A$9:$CK$132,75,TRUE)</f>
        <v>755</v>
      </c>
    </row>
    <row r="14" spans="3:9" x14ac:dyDescent="0.25">
      <c r="C14" t="s">
        <v>8</v>
      </c>
      <c r="D14">
        <f>VLOOKUP($D$7,'2023-Final con y sin'!$A$9:$CK$132,16,TRUE)</f>
        <v>162</v>
      </c>
      <c r="E14">
        <f>VLOOKUP($D$7,'2023-Final con y sin'!$A$9:$CK$132,36,TRUE)</f>
        <v>154</v>
      </c>
      <c r="G14" t="s">
        <v>8</v>
      </c>
      <c r="H14">
        <f>VLOOKUP($H$7,'2023-Final con y sin'!$A$9:$CK$132,56,TRUE)</f>
        <v>689</v>
      </c>
      <c r="I14">
        <f>VLOOKUP($H$7,'2023-Final con y sin'!$A$9:$CK$132,76,TRUE)</f>
        <v>691</v>
      </c>
    </row>
    <row r="15" spans="3:9" x14ac:dyDescent="0.25">
      <c r="C15" t="s">
        <v>9</v>
      </c>
      <c r="D15">
        <f>VLOOKUP($D$7,'2023-Final con y sin'!$A$9:$CK$132,17,TRUE)</f>
        <v>161</v>
      </c>
      <c r="E15">
        <f>VLOOKUP($D$7,'2023-Final con y sin'!$A$9:$CK$132,37,TRUE)</f>
        <v>165</v>
      </c>
      <c r="G15" t="s">
        <v>9</v>
      </c>
      <c r="H15">
        <f>VLOOKUP($H$7,'2023-Final con y sin'!$A$9:$CK$132,57,TRUE)</f>
        <v>626</v>
      </c>
      <c r="I15">
        <f>VLOOKUP($H$7,'2023-Final con y sin'!$A$9:$CK$132,77,TRUE)</f>
        <v>639</v>
      </c>
    </row>
    <row r="16" spans="3:9" x14ac:dyDescent="0.25">
      <c r="C16" t="s">
        <v>10</v>
      </c>
      <c r="D16">
        <f>VLOOKUP($D$7,'2023-Final con y sin'!$A$9:$CK$132,18,TRUE)</f>
        <v>174</v>
      </c>
      <c r="E16">
        <f>VLOOKUP($D$7,'2023-Final con y sin'!$A$9:$CK$132,38,TRUE)</f>
        <v>178</v>
      </c>
      <c r="G16" t="s">
        <v>10</v>
      </c>
      <c r="H16">
        <f>VLOOKUP($H$7,'2023-Final con y sin'!$A$9:$CK$132,58,TRUE)</f>
        <v>576</v>
      </c>
      <c r="I16">
        <f>VLOOKUP($H$7,'2023-Final con y sin'!$A$9:$CK$132,78,TRUE)</f>
        <v>605</v>
      </c>
    </row>
    <row r="17" spans="3:9" x14ac:dyDescent="0.25">
      <c r="C17" t="s">
        <v>11</v>
      </c>
      <c r="D17">
        <f>VLOOKUP($D$7,'2023-Final con y sin'!$A$9:$CK$132,19,TRUE)</f>
        <v>144</v>
      </c>
      <c r="E17">
        <f>VLOOKUP($D$7,'2023-Final con y sin'!$A$9:$CK$132,39,TRUE)</f>
        <v>163</v>
      </c>
      <c r="G17" t="s">
        <v>11</v>
      </c>
      <c r="H17">
        <f>VLOOKUP($H$7,'2023-Final con y sin'!$A$9:$CK$132,59,TRUE)</f>
        <v>484</v>
      </c>
      <c r="I17">
        <f>VLOOKUP($H$7,'2023-Final con y sin'!$A$9:$CK$132,79,TRUE)</f>
        <v>529</v>
      </c>
    </row>
    <row r="18" spans="3:9" x14ac:dyDescent="0.25">
      <c r="C18" t="s">
        <v>12</v>
      </c>
      <c r="D18">
        <f>VLOOKUP($D$7,'2023-Final con y sin'!$A$9:$CK$132,20,TRUE)</f>
        <v>131</v>
      </c>
      <c r="E18">
        <f>VLOOKUP($D$7,'2023-Final con y sin'!$A$9:$CK$132,40,TRUE)</f>
        <v>157</v>
      </c>
      <c r="G18" t="s">
        <v>12</v>
      </c>
      <c r="H18">
        <f>VLOOKUP($H$7,'2023-Final con y sin'!$A$9:$CK$132,60,TRUE)</f>
        <v>406</v>
      </c>
      <c r="I18">
        <f>VLOOKUP($H$7,'2023-Final con y sin'!$A$9:$CK$132,80,TRUE)</f>
        <v>456</v>
      </c>
    </row>
    <row r="19" spans="3:9" x14ac:dyDescent="0.25">
      <c r="C19" t="s">
        <v>13</v>
      </c>
      <c r="D19">
        <f>VLOOKUP($D$7,'2023-Final con y sin'!$A$9:$CK$132,21,TRUE)</f>
        <v>130</v>
      </c>
      <c r="E19">
        <f>VLOOKUP($D$7,'2023-Final con y sin'!$A$9:$CK$132,41,TRUE)</f>
        <v>154</v>
      </c>
      <c r="G19" t="s">
        <v>13</v>
      </c>
      <c r="H19">
        <f>VLOOKUP($H$7,'2023-Final con y sin'!$A$9:$CK$132,61,TRUE)</f>
        <v>351</v>
      </c>
      <c r="I19">
        <f>VLOOKUP($H$7,'2023-Final con y sin'!$A$9:$CK$132,81,TRUE)</f>
        <v>388</v>
      </c>
    </row>
    <row r="20" spans="3:9" x14ac:dyDescent="0.25">
      <c r="C20" t="s">
        <v>14</v>
      </c>
      <c r="D20">
        <f>VLOOKUP($D$7,'2023-Final con y sin'!$A$9:$CK$132,22,TRUE)</f>
        <v>120</v>
      </c>
      <c r="E20">
        <f>VLOOKUP($D$7,'2023-Final con y sin'!$A$9:$CK$132,42,TRUE)</f>
        <v>137</v>
      </c>
      <c r="G20" t="s">
        <v>14</v>
      </c>
      <c r="H20">
        <f>VLOOKUP($H$7,'2023-Final con y sin'!$A$9:$CK$132,62,TRUE)</f>
        <v>308</v>
      </c>
      <c r="I20">
        <f>VLOOKUP($H$7,'2023-Final con y sin'!$A$9:$CK$132,82,TRUE)</f>
        <v>329</v>
      </c>
    </row>
    <row r="21" spans="3:9" x14ac:dyDescent="0.25">
      <c r="C21" t="s">
        <v>15</v>
      </c>
      <c r="D21">
        <f>VLOOKUP($D$7,'2023-Final con y sin'!$A$9:$CK$132,23,TRUE)</f>
        <v>98</v>
      </c>
      <c r="E21">
        <f>VLOOKUP($D$7,'2023-Final con y sin'!$A$9:$CK$132,43,TRUE)</f>
        <v>109</v>
      </c>
      <c r="G21" t="s">
        <v>15</v>
      </c>
      <c r="H21">
        <f>VLOOKUP($H$7,'2023-Final con y sin'!$A$9:$CK$132,63,TRUE)</f>
        <v>257</v>
      </c>
      <c r="I21">
        <f>VLOOKUP($H$7,'2023-Final con y sin'!$A$9:$CK$132,83,TRUE)</f>
        <v>269</v>
      </c>
    </row>
    <row r="22" spans="3:9" x14ac:dyDescent="0.25">
      <c r="C22" t="s">
        <v>16</v>
      </c>
      <c r="D22">
        <f>VLOOKUP($D$7,'2023-Final con y sin'!$A$9:$CK$132,24,TRUE)</f>
        <v>80</v>
      </c>
      <c r="E22">
        <f>VLOOKUP($D$7,'2023-Final con y sin'!$A$9:$CK$132,44,TRUE)</f>
        <v>89</v>
      </c>
      <c r="G22" t="s">
        <v>16</v>
      </c>
      <c r="H22">
        <f>VLOOKUP($H$7,'2023-Final con y sin'!$A$9:$CK$132,64,TRUE)</f>
        <v>208</v>
      </c>
      <c r="I22">
        <f>VLOOKUP($H$7,'2023-Final con y sin'!$A$9:$CK$132,84,TRUE)</f>
        <v>214</v>
      </c>
    </row>
    <row r="23" spans="3:9" x14ac:dyDescent="0.25">
      <c r="C23" t="s">
        <v>17</v>
      </c>
      <c r="D23">
        <f>VLOOKUP($D$7,'2023-Final con y sin'!$A$9:$CK$132,25,TRUE)</f>
        <v>61</v>
      </c>
      <c r="E23">
        <f>VLOOKUP($D$7,'2023-Final con y sin'!$A$9:$CK$132,45,TRUE)</f>
        <v>65</v>
      </c>
      <c r="G23" t="s">
        <v>17</v>
      </c>
      <c r="H23">
        <f>VLOOKUP($H$7,'2023-Final con y sin'!$A$9:$CK$132,65,TRUE)</f>
        <v>156</v>
      </c>
      <c r="I23">
        <f>VLOOKUP($H$7,'2023-Final con y sin'!$A$9:$CK$132,85,TRUE)</f>
        <v>162</v>
      </c>
    </row>
    <row r="24" spans="3:9" x14ac:dyDescent="0.25">
      <c r="C24" t="s">
        <v>18</v>
      </c>
      <c r="D24">
        <f>VLOOKUP($D$7,'2023-Final con y sin'!$A$9:$CK$132,26,TRUE)</f>
        <v>42</v>
      </c>
      <c r="E24">
        <f>VLOOKUP($D$7,'2023-Final con y sin'!$A$9:$CK$132,46,TRUE)</f>
        <v>45</v>
      </c>
      <c r="G24" t="s">
        <v>18</v>
      </c>
      <c r="H24">
        <f>VLOOKUP($H$7,'2023-Final con y sin'!$A$9:$CK$132,66,TRUE)</f>
        <v>109</v>
      </c>
      <c r="I24">
        <f>VLOOKUP($H$7,'2023-Final con y sin'!$A$9:$CK$132,86,TRUE)</f>
        <v>114</v>
      </c>
    </row>
    <row r="25" spans="3:9" x14ac:dyDescent="0.25">
      <c r="C25" t="s">
        <v>19</v>
      </c>
      <c r="D25">
        <f>VLOOKUP($D$7,'2023-Final con y sin'!$A$9:$CK$132,27,TRUE)</f>
        <v>29</v>
      </c>
      <c r="E25">
        <f>VLOOKUP($D$7,'2023-Final con y sin'!$A$9:$CK$132,47,TRUE)</f>
        <v>31</v>
      </c>
      <c r="G25" t="s">
        <v>19</v>
      </c>
      <c r="H25">
        <f>VLOOKUP($H$7,'2023-Final con y sin'!$A$9:$CK$132,67,TRUE)</f>
        <v>70</v>
      </c>
      <c r="I25">
        <f>VLOOKUP($H$7,'2023-Final con y sin'!$A$9:$CK$132,87,TRUE)</f>
        <v>76</v>
      </c>
    </row>
    <row r="26" spans="3:9" x14ac:dyDescent="0.25">
      <c r="C26" t="s">
        <v>20</v>
      </c>
      <c r="D26">
        <f>VLOOKUP($D$7,'2023-Final con y sin'!$A$9:$CK$132,28,TRUE)</f>
        <v>18</v>
      </c>
      <c r="E26">
        <f>VLOOKUP($D$7,'2023-Final con y sin'!$A$9:$CK$132,48,TRUE)</f>
        <v>20</v>
      </c>
      <c r="G26" t="s">
        <v>20</v>
      </c>
      <c r="H26">
        <f>VLOOKUP($H$7,'2023-Final con y sin'!$A$9:$CK$132,68,TRUE)</f>
        <v>42</v>
      </c>
      <c r="I26">
        <f>VLOOKUP($H$7,'2023-Final con y sin'!$A$9:$CK$132,88,TRUE)</f>
        <v>48</v>
      </c>
    </row>
    <row r="27" spans="3:9" x14ac:dyDescent="0.25">
      <c r="C27" t="s">
        <v>21</v>
      </c>
      <c r="D27">
        <f>VLOOKUP($D$7,'2023-Final con y sin'!$A$9:$CK$132,29,TRUE)</f>
        <v>13</v>
      </c>
      <c r="E27">
        <f>VLOOKUP($D$7,'2023-Final con y sin'!$A$9:$CK$132,49,TRUE)</f>
        <v>15</v>
      </c>
      <c r="G27" t="s">
        <v>21</v>
      </c>
      <c r="H27">
        <f>VLOOKUP($H$7,'2023-Final con y sin'!$A$9:$CK$132,69,TRUE)</f>
        <v>37</v>
      </c>
      <c r="I27">
        <f>VLOOKUP($H$7,'2023-Final con y sin'!$A$9:$CK$132,89,TRUE)</f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B1:L131"/>
  <sheetViews>
    <sheetView topLeftCell="A109" workbookViewId="0">
      <selection activeCell="L10" sqref="L10"/>
    </sheetView>
  </sheetViews>
  <sheetFormatPr baseColWidth="10" defaultRowHeight="15" x14ac:dyDescent="0.25"/>
  <cols>
    <col min="3" max="3" width="24.85546875" bestFit="1" customWidth="1"/>
  </cols>
  <sheetData>
    <row r="1" spans="2:12" ht="23.25" x14ac:dyDescent="0.35">
      <c r="B1" s="104" t="s">
        <v>146</v>
      </c>
      <c r="C1" s="104"/>
      <c r="D1" s="104"/>
      <c r="E1" s="104"/>
      <c r="F1" s="104"/>
      <c r="G1" s="104"/>
      <c r="H1" s="104"/>
      <c r="I1" s="104"/>
      <c r="J1" s="104"/>
    </row>
    <row r="2" spans="2:12" ht="18.75" x14ac:dyDescent="0.25">
      <c r="B2" s="105" t="s">
        <v>147</v>
      </c>
      <c r="C2" s="105"/>
      <c r="D2" s="105"/>
      <c r="E2" s="105"/>
      <c r="F2" s="105"/>
      <c r="G2" s="105"/>
      <c r="H2" s="105"/>
      <c r="I2" s="105"/>
      <c r="J2" s="105"/>
    </row>
    <row r="3" spans="2:12" ht="15.75" x14ac:dyDescent="0.25">
      <c r="B3" s="106" t="s">
        <v>148</v>
      </c>
      <c r="C3" s="106"/>
      <c r="D3" s="106"/>
      <c r="E3" s="106"/>
      <c r="F3" s="106"/>
      <c r="G3" s="106"/>
      <c r="H3" s="106"/>
      <c r="I3" s="106"/>
      <c r="J3" s="106"/>
    </row>
    <row r="5" spans="2:12" ht="18.75" x14ac:dyDescent="0.3">
      <c r="B5" s="136" t="s">
        <v>150</v>
      </c>
      <c r="C5" s="136"/>
      <c r="D5" s="136"/>
      <c r="E5" s="136"/>
      <c r="F5" s="136"/>
      <c r="G5" s="136"/>
      <c r="H5" s="136"/>
      <c r="I5" s="136"/>
      <c r="J5" s="136"/>
    </row>
    <row r="8" spans="2:12" x14ac:dyDescent="0.25">
      <c r="B8" s="133" t="s">
        <v>294</v>
      </c>
      <c r="C8" s="133" t="s">
        <v>0</v>
      </c>
      <c r="D8" s="38" t="s">
        <v>289</v>
      </c>
      <c r="E8" s="38" t="s">
        <v>290</v>
      </c>
      <c r="F8" s="137"/>
      <c r="G8" s="137"/>
      <c r="H8" s="137"/>
      <c r="I8" s="137"/>
      <c r="J8" s="137"/>
    </row>
    <row r="9" spans="2:12" x14ac:dyDescent="0.25">
      <c r="B9" s="134"/>
      <c r="C9" s="134"/>
      <c r="D9" s="138" t="s">
        <v>291</v>
      </c>
      <c r="E9" s="138"/>
      <c r="F9" s="138"/>
      <c r="G9" s="138" t="s">
        <v>292</v>
      </c>
      <c r="H9" s="138"/>
      <c r="I9" s="138"/>
      <c r="J9" s="131" t="s">
        <v>293</v>
      </c>
      <c r="L9" t="s">
        <v>297</v>
      </c>
    </row>
    <row r="10" spans="2:12" x14ac:dyDescent="0.25">
      <c r="B10" s="135"/>
      <c r="C10" s="135"/>
      <c r="D10" s="39" t="s">
        <v>139</v>
      </c>
      <c r="E10" s="39" t="s">
        <v>140</v>
      </c>
      <c r="F10" s="39" t="s">
        <v>145</v>
      </c>
      <c r="G10" s="39" t="s">
        <v>139</v>
      </c>
      <c r="H10" s="39" t="s">
        <v>140</v>
      </c>
      <c r="I10" s="39" t="s">
        <v>145</v>
      </c>
      <c r="J10" s="131"/>
    </row>
    <row r="11" spans="2:12" x14ac:dyDescent="0.25">
      <c r="B11" s="131" t="s">
        <v>295</v>
      </c>
      <c r="C11" s="39" t="s">
        <v>2</v>
      </c>
      <c r="D11" s="40">
        <v>1535</v>
      </c>
      <c r="E11" s="40">
        <v>1594</v>
      </c>
      <c r="F11" s="41">
        <f>SUM(D11:E11)</f>
        <v>3129</v>
      </c>
      <c r="G11" s="40">
        <v>8677</v>
      </c>
      <c r="H11" s="40">
        <v>8636</v>
      </c>
      <c r="I11" s="41">
        <f>SUM(G11:H11)</f>
        <v>17313</v>
      </c>
      <c r="J11" s="40">
        <f>F11+I11</f>
        <v>20442</v>
      </c>
    </row>
    <row r="12" spans="2:12" x14ac:dyDescent="0.25">
      <c r="B12" s="131"/>
      <c r="C12" s="39" t="s">
        <v>22</v>
      </c>
      <c r="D12" s="40">
        <v>4224</v>
      </c>
      <c r="E12" s="40">
        <v>4496</v>
      </c>
      <c r="F12" s="41">
        <f t="shared" ref="F12:F75" si="0">SUM(D12:E12)</f>
        <v>8720</v>
      </c>
      <c r="G12" s="40">
        <v>13114</v>
      </c>
      <c r="H12" s="40">
        <v>13171</v>
      </c>
      <c r="I12" s="41">
        <f t="shared" ref="I12:I75" si="1">SUM(G12:H12)</f>
        <v>26285</v>
      </c>
      <c r="J12" s="40">
        <f t="shared" ref="J12:J75" si="2">F12+I12</f>
        <v>35005</v>
      </c>
    </row>
    <row r="13" spans="2:12" x14ac:dyDescent="0.25">
      <c r="B13" s="131"/>
      <c r="C13" s="39" t="s">
        <v>23</v>
      </c>
      <c r="D13" s="40">
        <v>2576</v>
      </c>
      <c r="E13" s="40">
        <v>2637</v>
      </c>
      <c r="F13" s="41">
        <f t="shared" si="0"/>
        <v>5213</v>
      </c>
      <c r="G13" s="40">
        <v>14366</v>
      </c>
      <c r="H13" s="40">
        <v>14047</v>
      </c>
      <c r="I13" s="41">
        <f t="shared" si="1"/>
        <v>28413</v>
      </c>
      <c r="J13" s="40">
        <f t="shared" si="2"/>
        <v>33626</v>
      </c>
    </row>
    <row r="14" spans="2:12" x14ac:dyDescent="0.25">
      <c r="B14" s="131"/>
      <c r="C14" s="39" t="s">
        <v>24</v>
      </c>
      <c r="D14" s="40">
        <v>181</v>
      </c>
      <c r="E14" s="40">
        <v>203</v>
      </c>
      <c r="F14" s="41">
        <f t="shared" si="0"/>
        <v>384</v>
      </c>
      <c r="G14" s="40">
        <v>2537</v>
      </c>
      <c r="H14" s="40">
        <v>2753</v>
      </c>
      <c r="I14" s="41">
        <f t="shared" si="1"/>
        <v>5290</v>
      </c>
      <c r="J14" s="40">
        <f t="shared" si="2"/>
        <v>5674</v>
      </c>
    </row>
    <row r="15" spans="2:12" x14ac:dyDescent="0.25">
      <c r="B15" s="131"/>
      <c r="C15" s="39" t="s">
        <v>25</v>
      </c>
      <c r="D15" s="40">
        <v>2757</v>
      </c>
      <c r="E15" s="40">
        <v>2873</v>
      </c>
      <c r="F15" s="41">
        <f t="shared" si="0"/>
        <v>5630</v>
      </c>
      <c r="G15" s="40">
        <v>15947</v>
      </c>
      <c r="H15" s="40">
        <v>15949</v>
      </c>
      <c r="I15" s="41">
        <f t="shared" si="1"/>
        <v>31896</v>
      </c>
      <c r="J15" s="40">
        <f t="shared" si="2"/>
        <v>37526</v>
      </c>
    </row>
    <row r="16" spans="2:12" x14ac:dyDescent="0.25">
      <c r="B16" s="131"/>
      <c r="C16" s="39" t="s">
        <v>26</v>
      </c>
      <c r="D16" s="40">
        <v>872</v>
      </c>
      <c r="E16" s="40">
        <v>879</v>
      </c>
      <c r="F16" s="41">
        <f t="shared" si="0"/>
        <v>1751</v>
      </c>
      <c r="G16" s="40">
        <v>11785</v>
      </c>
      <c r="H16" s="40">
        <v>11476</v>
      </c>
      <c r="I16" s="41">
        <f t="shared" si="1"/>
        <v>23261</v>
      </c>
      <c r="J16" s="40">
        <f t="shared" si="2"/>
        <v>25012</v>
      </c>
    </row>
    <row r="17" spans="2:10" x14ac:dyDescent="0.25">
      <c r="B17" s="131"/>
      <c r="C17" s="39" t="s">
        <v>27</v>
      </c>
      <c r="D17" s="40">
        <v>1259</v>
      </c>
      <c r="E17" s="40">
        <v>1338</v>
      </c>
      <c r="F17" s="41">
        <f t="shared" si="0"/>
        <v>2597</v>
      </c>
      <c r="G17" s="40">
        <v>16678</v>
      </c>
      <c r="H17" s="40">
        <v>17172</v>
      </c>
      <c r="I17" s="41">
        <f t="shared" si="1"/>
        <v>33850</v>
      </c>
      <c r="J17" s="40">
        <f t="shared" si="2"/>
        <v>36447</v>
      </c>
    </row>
    <row r="18" spans="2:10" x14ac:dyDescent="0.25">
      <c r="B18" s="131"/>
      <c r="C18" s="39" t="s">
        <v>28</v>
      </c>
      <c r="D18" s="40">
        <v>323</v>
      </c>
      <c r="E18" s="40">
        <v>377</v>
      </c>
      <c r="F18" s="41">
        <f t="shared" si="0"/>
        <v>700</v>
      </c>
      <c r="G18" s="40">
        <v>4448</v>
      </c>
      <c r="H18" s="40">
        <v>4870</v>
      </c>
      <c r="I18" s="41">
        <f t="shared" si="1"/>
        <v>9318</v>
      </c>
      <c r="J18" s="40">
        <f t="shared" si="2"/>
        <v>10018</v>
      </c>
    </row>
    <row r="19" spans="2:10" x14ac:dyDescent="0.25">
      <c r="B19" s="131"/>
      <c r="C19" s="39" t="s">
        <v>29</v>
      </c>
      <c r="D19" s="40">
        <v>1009</v>
      </c>
      <c r="E19" s="40">
        <v>1057</v>
      </c>
      <c r="F19" s="41">
        <f t="shared" si="0"/>
        <v>2066</v>
      </c>
      <c r="G19" s="40">
        <v>13510</v>
      </c>
      <c r="H19" s="40">
        <v>13615</v>
      </c>
      <c r="I19" s="41">
        <f t="shared" si="1"/>
        <v>27125</v>
      </c>
      <c r="J19" s="40">
        <f t="shared" si="2"/>
        <v>29191</v>
      </c>
    </row>
    <row r="20" spans="2:10" x14ac:dyDescent="0.25">
      <c r="B20" s="131"/>
      <c r="C20" s="39" t="s">
        <v>30</v>
      </c>
      <c r="D20" s="40">
        <v>5531</v>
      </c>
      <c r="E20" s="40">
        <v>6154</v>
      </c>
      <c r="F20" s="41">
        <f t="shared" si="0"/>
        <v>11685</v>
      </c>
      <c r="G20" s="40">
        <v>16885</v>
      </c>
      <c r="H20" s="40">
        <v>17524</v>
      </c>
      <c r="I20" s="41">
        <f t="shared" si="1"/>
        <v>34409</v>
      </c>
      <c r="J20" s="40">
        <f t="shared" si="2"/>
        <v>46094</v>
      </c>
    </row>
    <row r="21" spans="2:10" x14ac:dyDescent="0.25">
      <c r="B21" s="131"/>
      <c r="C21" s="39" t="s">
        <v>31</v>
      </c>
      <c r="D21" s="40">
        <v>315</v>
      </c>
      <c r="E21" s="40">
        <v>327</v>
      </c>
      <c r="F21" s="41">
        <f t="shared" si="0"/>
        <v>642</v>
      </c>
      <c r="G21" s="40">
        <v>4283</v>
      </c>
      <c r="H21" s="40">
        <v>4183</v>
      </c>
      <c r="I21" s="41">
        <f t="shared" si="1"/>
        <v>8466</v>
      </c>
      <c r="J21" s="40">
        <f t="shared" si="2"/>
        <v>9108</v>
      </c>
    </row>
    <row r="22" spans="2:10" x14ac:dyDescent="0.25">
      <c r="B22" s="131"/>
      <c r="C22" s="39" t="s">
        <v>32</v>
      </c>
      <c r="D22" s="40">
        <v>793</v>
      </c>
      <c r="E22" s="40">
        <v>841</v>
      </c>
      <c r="F22" s="41">
        <f t="shared" si="0"/>
        <v>1634</v>
      </c>
      <c r="G22" s="40">
        <v>10508</v>
      </c>
      <c r="H22" s="40">
        <v>10733</v>
      </c>
      <c r="I22" s="41">
        <f t="shared" si="1"/>
        <v>21241</v>
      </c>
      <c r="J22" s="40">
        <f t="shared" si="2"/>
        <v>22875</v>
      </c>
    </row>
    <row r="23" spans="2:10" x14ac:dyDescent="0.25">
      <c r="B23" s="131"/>
      <c r="C23" s="39" t="s">
        <v>33</v>
      </c>
      <c r="D23" s="40">
        <v>2494</v>
      </c>
      <c r="E23" s="40">
        <v>2593</v>
      </c>
      <c r="F23" s="41">
        <f t="shared" si="0"/>
        <v>5087</v>
      </c>
      <c r="G23" s="40">
        <v>7999</v>
      </c>
      <c r="H23" s="40">
        <v>7922</v>
      </c>
      <c r="I23" s="41">
        <f t="shared" si="1"/>
        <v>15921</v>
      </c>
      <c r="J23" s="40">
        <f t="shared" si="2"/>
        <v>21008</v>
      </c>
    </row>
    <row r="24" spans="2:10" x14ac:dyDescent="0.25">
      <c r="B24" s="131"/>
      <c r="C24" s="39" t="s">
        <v>34</v>
      </c>
      <c r="D24" s="40">
        <v>6645</v>
      </c>
      <c r="E24" s="40">
        <v>7176</v>
      </c>
      <c r="F24" s="41">
        <f t="shared" si="0"/>
        <v>13821</v>
      </c>
      <c r="G24" s="40">
        <v>21038</v>
      </c>
      <c r="H24" s="40">
        <v>21480</v>
      </c>
      <c r="I24" s="41">
        <f t="shared" si="1"/>
        <v>42518</v>
      </c>
      <c r="J24" s="40">
        <f t="shared" si="2"/>
        <v>56339</v>
      </c>
    </row>
    <row r="25" spans="2:10" x14ac:dyDescent="0.25">
      <c r="B25" s="131"/>
      <c r="C25" s="39" t="s">
        <v>35</v>
      </c>
      <c r="D25" s="40">
        <v>1266</v>
      </c>
      <c r="E25" s="40">
        <v>1341</v>
      </c>
      <c r="F25" s="41">
        <f t="shared" si="0"/>
        <v>2607</v>
      </c>
      <c r="G25" s="40">
        <v>17273</v>
      </c>
      <c r="H25" s="40">
        <v>17578</v>
      </c>
      <c r="I25" s="41">
        <f t="shared" si="1"/>
        <v>34851</v>
      </c>
      <c r="J25" s="40">
        <f t="shared" si="2"/>
        <v>37458</v>
      </c>
    </row>
    <row r="26" spans="2:10" x14ac:dyDescent="0.25">
      <c r="B26" s="131"/>
      <c r="C26" s="39" t="s">
        <v>36</v>
      </c>
      <c r="D26" s="40">
        <v>6121</v>
      </c>
      <c r="E26" s="40">
        <v>6699</v>
      </c>
      <c r="F26" s="41">
        <f t="shared" si="0"/>
        <v>12820</v>
      </c>
      <c r="G26" s="40">
        <v>19069</v>
      </c>
      <c r="H26" s="40">
        <v>19691</v>
      </c>
      <c r="I26" s="41">
        <f t="shared" si="1"/>
        <v>38760</v>
      </c>
      <c r="J26" s="40">
        <f t="shared" si="2"/>
        <v>51580</v>
      </c>
    </row>
    <row r="27" spans="2:10" x14ac:dyDescent="0.25">
      <c r="B27" s="131"/>
      <c r="C27" s="39" t="s">
        <v>37</v>
      </c>
      <c r="D27" s="40">
        <v>2528</v>
      </c>
      <c r="E27" s="40">
        <v>2591</v>
      </c>
      <c r="F27" s="41">
        <f t="shared" si="0"/>
        <v>5119</v>
      </c>
      <c r="G27" s="40">
        <v>7665</v>
      </c>
      <c r="H27" s="40">
        <v>7413</v>
      </c>
      <c r="I27" s="41">
        <f t="shared" si="1"/>
        <v>15078</v>
      </c>
      <c r="J27" s="40">
        <f t="shared" si="2"/>
        <v>20197</v>
      </c>
    </row>
    <row r="28" spans="2:10" x14ac:dyDescent="0.25">
      <c r="B28" s="131"/>
      <c r="C28" s="39" t="s">
        <v>38</v>
      </c>
      <c r="D28" s="40">
        <v>531</v>
      </c>
      <c r="E28" s="40">
        <v>567</v>
      </c>
      <c r="F28" s="41">
        <f t="shared" si="0"/>
        <v>1098</v>
      </c>
      <c r="G28" s="40">
        <v>7367</v>
      </c>
      <c r="H28" s="40">
        <v>7635</v>
      </c>
      <c r="I28" s="41">
        <f t="shared" si="1"/>
        <v>15002</v>
      </c>
      <c r="J28" s="40">
        <f t="shared" si="2"/>
        <v>16100</v>
      </c>
    </row>
    <row r="29" spans="2:10" x14ac:dyDescent="0.25">
      <c r="B29" s="131"/>
      <c r="C29" s="39" t="s">
        <v>39</v>
      </c>
      <c r="D29" s="40">
        <v>2888</v>
      </c>
      <c r="E29" s="40">
        <v>3591</v>
      </c>
      <c r="F29" s="41">
        <f t="shared" si="0"/>
        <v>6479</v>
      </c>
      <c r="G29" s="40">
        <v>39935</v>
      </c>
      <c r="H29" s="40">
        <v>46937</v>
      </c>
      <c r="I29" s="41">
        <f t="shared" si="1"/>
        <v>86872</v>
      </c>
      <c r="J29" s="40">
        <f t="shared" si="2"/>
        <v>93351</v>
      </c>
    </row>
    <row r="30" spans="2:10" x14ac:dyDescent="0.25">
      <c r="B30" s="131"/>
      <c r="C30" s="39" t="s">
        <v>40</v>
      </c>
      <c r="D30" s="40">
        <v>428</v>
      </c>
      <c r="E30" s="40">
        <v>441</v>
      </c>
      <c r="F30" s="41">
        <f t="shared" si="0"/>
        <v>869</v>
      </c>
      <c r="G30" s="40">
        <v>5932</v>
      </c>
      <c r="H30" s="40">
        <v>5912</v>
      </c>
      <c r="I30" s="41">
        <f t="shared" si="1"/>
        <v>11844</v>
      </c>
      <c r="J30" s="40">
        <f t="shared" si="2"/>
        <v>12713</v>
      </c>
    </row>
    <row r="31" spans="2:10" x14ac:dyDescent="0.25">
      <c r="B31" s="131"/>
      <c r="C31" s="39" t="s">
        <v>41</v>
      </c>
      <c r="D31" s="40">
        <v>1014</v>
      </c>
      <c r="E31" s="40">
        <v>1067</v>
      </c>
      <c r="F31" s="41">
        <f t="shared" si="0"/>
        <v>2081</v>
      </c>
      <c r="G31" s="40">
        <v>3183</v>
      </c>
      <c r="H31" s="40">
        <v>3184</v>
      </c>
      <c r="I31" s="41">
        <f t="shared" si="1"/>
        <v>6367</v>
      </c>
      <c r="J31" s="40">
        <f t="shared" si="2"/>
        <v>8448</v>
      </c>
    </row>
    <row r="32" spans="2:10" x14ac:dyDescent="0.25">
      <c r="B32" s="131"/>
      <c r="C32" s="39" t="s">
        <v>42</v>
      </c>
      <c r="D32" s="40">
        <v>1442</v>
      </c>
      <c r="E32" s="40">
        <v>1546</v>
      </c>
      <c r="F32" s="41">
        <f t="shared" si="0"/>
        <v>2988</v>
      </c>
      <c r="G32" s="40">
        <v>19894</v>
      </c>
      <c r="H32" s="40">
        <v>20435</v>
      </c>
      <c r="I32" s="41">
        <f t="shared" si="1"/>
        <v>40329</v>
      </c>
      <c r="J32" s="40">
        <f t="shared" si="2"/>
        <v>43317</v>
      </c>
    </row>
    <row r="33" spans="2:10" x14ac:dyDescent="0.25">
      <c r="B33" s="131"/>
      <c r="C33" s="39" t="s">
        <v>43</v>
      </c>
      <c r="D33" s="40">
        <v>13165</v>
      </c>
      <c r="E33" s="40">
        <v>14251</v>
      </c>
      <c r="F33" s="41">
        <f t="shared" si="0"/>
        <v>27416</v>
      </c>
      <c r="G33" s="40">
        <v>41121</v>
      </c>
      <c r="H33" s="40">
        <v>41990</v>
      </c>
      <c r="I33" s="41">
        <f t="shared" si="1"/>
        <v>83111</v>
      </c>
      <c r="J33" s="40">
        <f t="shared" si="2"/>
        <v>110527</v>
      </c>
    </row>
    <row r="34" spans="2:10" x14ac:dyDescent="0.25">
      <c r="B34" s="131"/>
      <c r="C34" s="39" t="s">
        <v>44</v>
      </c>
      <c r="D34" s="40">
        <v>238</v>
      </c>
      <c r="E34" s="40">
        <v>231</v>
      </c>
      <c r="F34" s="41">
        <f t="shared" si="0"/>
        <v>469</v>
      </c>
      <c r="G34" s="40">
        <v>3040</v>
      </c>
      <c r="H34" s="40">
        <v>2936</v>
      </c>
      <c r="I34" s="41">
        <f t="shared" si="1"/>
        <v>5976</v>
      </c>
      <c r="J34" s="40">
        <f t="shared" si="2"/>
        <v>6445</v>
      </c>
    </row>
    <row r="35" spans="2:10" x14ac:dyDescent="0.25">
      <c r="B35" s="131"/>
      <c r="C35" s="39" t="s">
        <v>45</v>
      </c>
      <c r="D35" s="40">
        <v>688</v>
      </c>
      <c r="E35" s="40">
        <v>727</v>
      </c>
      <c r="F35" s="41">
        <f t="shared" si="0"/>
        <v>1415</v>
      </c>
      <c r="G35" s="40">
        <v>2138</v>
      </c>
      <c r="H35" s="40">
        <v>2133</v>
      </c>
      <c r="I35" s="41">
        <f t="shared" si="1"/>
        <v>4271</v>
      </c>
      <c r="J35" s="40">
        <f t="shared" si="2"/>
        <v>5686</v>
      </c>
    </row>
    <row r="36" spans="2:10" x14ac:dyDescent="0.25">
      <c r="B36" s="131"/>
      <c r="C36" s="39" t="s">
        <v>46</v>
      </c>
      <c r="D36" s="40">
        <v>1329</v>
      </c>
      <c r="E36" s="40">
        <v>1380</v>
      </c>
      <c r="F36" s="41">
        <f t="shared" si="0"/>
        <v>2709</v>
      </c>
      <c r="G36" s="40">
        <v>17659</v>
      </c>
      <c r="H36" s="40">
        <v>17712</v>
      </c>
      <c r="I36" s="41">
        <f t="shared" si="1"/>
        <v>35371</v>
      </c>
      <c r="J36" s="40">
        <f t="shared" si="2"/>
        <v>38080</v>
      </c>
    </row>
    <row r="37" spans="2:10" x14ac:dyDescent="0.25">
      <c r="B37" s="131"/>
      <c r="C37" s="39" t="s">
        <v>47</v>
      </c>
      <c r="D37" s="40">
        <v>4492</v>
      </c>
      <c r="E37" s="40">
        <v>4802</v>
      </c>
      <c r="F37" s="41">
        <f t="shared" si="0"/>
        <v>9294</v>
      </c>
      <c r="G37" s="40">
        <v>62033</v>
      </c>
      <c r="H37" s="40">
        <v>63776</v>
      </c>
      <c r="I37" s="41">
        <f t="shared" si="1"/>
        <v>125809</v>
      </c>
      <c r="J37" s="40">
        <f t="shared" si="2"/>
        <v>135103</v>
      </c>
    </row>
    <row r="38" spans="2:10" x14ac:dyDescent="0.25">
      <c r="B38" s="131"/>
      <c r="C38" s="39" t="s">
        <v>48</v>
      </c>
      <c r="D38" s="40">
        <v>11125</v>
      </c>
      <c r="E38" s="40">
        <v>11776</v>
      </c>
      <c r="F38" s="41">
        <f t="shared" si="0"/>
        <v>22901</v>
      </c>
      <c r="G38" s="40">
        <v>34504</v>
      </c>
      <c r="H38" s="40">
        <v>34358</v>
      </c>
      <c r="I38" s="41">
        <f t="shared" si="1"/>
        <v>68862</v>
      </c>
      <c r="J38" s="40">
        <f t="shared" si="2"/>
        <v>91763</v>
      </c>
    </row>
    <row r="39" spans="2:10" x14ac:dyDescent="0.25">
      <c r="B39" s="131"/>
      <c r="C39" s="39" t="s">
        <v>49</v>
      </c>
      <c r="D39" s="40">
        <v>345</v>
      </c>
      <c r="E39" s="40">
        <v>367</v>
      </c>
      <c r="F39" s="41">
        <f t="shared" si="0"/>
        <v>712</v>
      </c>
      <c r="G39" s="40">
        <v>4628</v>
      </c>
      <c r="H39" s="40">
        <v>4714</v>
      </c>
      <c r="I39" s="41">
        <f t="shared" si="1"/>
        <v>9342</v>
      </c>
      <c r="J39" s="40">
        <f t="shared" si="2"/>
        <v>10054</v>
      </c>
    </row>
    <row r="40" spans="2:10" x14ac:dyDescent="0.25">
      <c r="B40" s="131"/>
      <c r="C40" s="39" t="s">
        <v>50</v>
      </c>
      <c r="D40" s="40">
        <v>20518</v>
      </c>
      <c r="E40" s="40">
        <v>23282</v>
      </c>
      <c r="F40" s="41">
        <f t="shared" si="0"/>
        <v>43800</v>
      </c>
      <c r="G40" s="40">
        <v>64327</v>
      </c>
      <c r="H40" s="40">
        <v>68398</v>
      </c>
      <c r="I40" s="41">
        <f t="shared" si="1"/>
        <v>132725</v>
      </c>
      <c r="J40" s="40">
        <f t="shared" si="2"/>
        <v>176525</v>
      </c>
    </row>
    <row r="41" spans="2:10" x14ac:dyDescent="0.25">
      <c r="B41" s="131"/>
      <c r="C41" s="39" t="s">
        <v>51</v>
      </c>
      <c r="D41" s="40">
        <v>2926</v>
      </c>
      <c r="E41" s="40">
        <v>3155</v>
      </c>
      <c r="F41" s="41">
        <f t="shared" si="0"/>
        <v>6081</v>
      </c>
      <c r="G41" s="40">
        <v>9103</v>
      </c>
      <c r="H41" s="40">
        <v>9282</v>
      </c>
      <c r="I41" s="41">
        <f t="shared" si="1"/>
        <v>18385</v>
      </c>
      <c r="J41" s="40">
        <f t="shared" si="2"/>
        <v>24466</v>
      </c>
    </row>
    <row r="42" spans="2:10" x14ac:dyDescent="0.25">
      <c r="B42" s="131"/>
      <c r="C42" s="39" t="s">
        <v>52</v>
      </c>
      <c r="D42" s="40">
        <v>789</v>
      </c>
      <c r="E42" s="40">
        <v>852</v>
      </c>
      <c r="F42" s="41">
        <f t="shared" si="0"/>
        <v>1641</v>
      </c>
      <c r="G42" s="40">
        <v>10933</v>
      </c>
      <c r="H42" s="40">
        <v>11275</v>
      </c>
      <c r="I42" s="41">
        <f t="shared" si="1"/>
        <v>22208</v>
      </c>
      <c r="J42" s="40">
        <f t="shared" si="2"/>
        <v>23849</v>
      </c>
    </row>
    <row r="43" spans="2:10" x14ac:dyDescent="0.25">
      <c r="B43" s="131"/>
      <c r="C43" s="39" t="s">
        <v>53</v>
      </c>
      <c r="D43" s="40">
        <v>1101</v>
      </c>
      <c r="E43" s="40">
        <v>1161</v>
      </c>
      <c r="F43" s="41">
        <f t="shared" si="0"/>
        <v>2262</v>
      </c>
      <c r="G43" s="40">
        <v>6299</v>
      </c>
      <c r="H43" s="40">
        <v>6346</v>
      </c>
      <c r="I43" s="41">
        <f t="shared" si="1"/>
        <v>12645</v>
      </c>
      <c r="J43" s="40">
        <f t="shared" si="2"/>
        <v>14907</v>
      </c>
    </row>
    <row r="44" spans="2:10" x14ac:dyDescent="0.25">
      <c r="B44" s="131"/>
      <c r="C44" s="39" t="s">
        <v>54</v>
      </c>
      <c r="D44" s="40">
        <v>2651</v>
      </c>
      <c r="E44" s="40">
        <v>2829</v>
      </c>
      <c r="F44" s="41">
        <f t="shared" si="0"/>
        <v>5480</v>
      </c>
      <c r="G44" s="40">
        <v>14920</v>
      </c>
      <c r="H44" s="40">
        <v>15247</v>
      </c>
      <c r="I44" s="41">
        <f t="shared" si="1"/>
        <v>30167</v>
      </c>
      <c r="J44" s="40">
        <f t="shared" si="2"/>
        <v>35647</v>
      </c>
    </row>
    <row r="45" spans="2:10" x14ac:dyDescent="0.25">
      <c r="B45" s="131"/>
      <c r="C45" s="39" t="s">
        <v>55</v>
      </c>
      <c r="D45" s="40">
        <v>286</v>
      </c>
      <c r="E45" s="40">
        <v>289</v>
      </c>
      <c r="F45" s="41">
        <f t="shared" si="0"/>
        <v>575</v>
      </c>
      <c r="G45" s="40">
        <v>3898</v>
      </c>
      <c r="H45" s="40">
        <v>3803</v>
      </c>
      <c r="I45" s="41">
        <f t="shared" si="1"/>
        <v>7701</v>
      </c>
      <c r="J45" s="40">
        <f t="shared" si="2"/>
        <v>8276</v>
      </c>
    </row>
    <row r="46" spans="2:10" x14ac:dyDescent="0.25">
      <c r="B46" s="131"/>
      <c r="C46" s="39" t="s">
        <v>56</v>
      </c>
      <c r="D46" s="40">
        <v>6192</v>
      </c>
      <c r="E46" s="40">
        <v>6659</v>
      </c>
      <c r="F46" s="41">
        <f t="shared" si="0"/>
        <v>12851</v>
      </c>
      <c r="G46" s="40">
        <v>34930</v>
      </c>
      <c r="H46" s="40">
        <v>35878</v>
      </c>
      <c r="I46" s="41">
        <f t="shared" si="1"/>
        <v>70808</v>
      </c>
      <c r="J46" s="40">
        <f t="shared" si="2"/>
        <v>83659</v>
      </c>
    </row>
    <row r="47" spans="2:10" x14ac:dyDescent="0.25">
      <c r="B47" s="131"/>
      <c r="C47" s="39" t="s">
        <v>57</v>
      </c>
      <c r="D47" s="40">
        <v>1856</v>
      </c>
      <c r="E47" s="40">
        <v>2025</v>
      </c>
      <c r="F47" s="41">
        <f t="shared" si="0"/>
        <v>3881</v>
      </c>
      <c r="G47" s="40">
        <v>5794</v>
      </c>
      <c r="H47" s="40">
        <v>5944</v>
      </c>
      <c r="I47" s="41">
        <f t="shared" si="1"/>
        <v>11738</v>
      </c>
      <c r="J47" s="40">
        <f t="shared" si="2"/>
        <v>15619</v>
      </c>
    </row>
    <row r="48" spans="2:10" x14ac:dyDescent="0.25">
      <c r="B48" s="131"/>
      <c r="C48" s="39" t="s">
        <v>58</v>
      </c>
      <c r="D48" s="40">
        <v>4793</v>
      </c>
      <c r="E48" s="40">
        <v>5221</v>
      </c>
      <c r="F48" s="41">
        <f t="shared" si="0"/>
        <v>10014</v>
      </c>
      <c r="G48" s="40">
        <v>14905</v>
      </c>
      <c r="H48" s="40">
        <v>15292</v>
      </c>
      <c r="I48" s="41">
        <f t="shared" si="1"/>
        <v>30197</v>
      </c>
      <c r="J48" s="40">
        <f t="shared" si="2"/>
        <v>40211</v>
      </c>
    </row>
    <row r="49" spans="2:10" x14ac:dyDescent="0.25">
      <c r="B49" s="131"/>
      <c r="C49" s="39" t="s">
        <v>59</v>
      </c>
      <c r="D49" s="40">
        <v>938</v>
      </c>
      <c r="E49" s="40">
        <v>955</v>
      </c>
      <c r="F49" s="41">
        <f t="shared" si="0"/>
        <v>1893</v>
      </c>
      <c r="G49" s="40">
        <v>12711</v>
      </c>
      <c r="H49" s="40">
        <v>12489</v>
      </c>
      <c r="I49" s="41">
        <f t="shared" si="1"/>
        <v>25200</v>
      </c>
      <c r="J49" s="40">
        <f t="shared" si="2"/>
        <v>27093</v>
      </c>
    </row>
    <row r="50" spans="2:10" x14ac:dyDescent="0.25">
      <c r="B50" s="131"/>
      <c r="C50" s="39" t="s">
        <v>60</v>
      </c>
      <c r="D50" s="40">
        <v>1880</v>
      </c>
      <c r="E50" s="40">
        <v>2008</v>
      </c>
      <c r="F50" s="41">
        <f t="shared" si="0"/>
        <v>3888</v>
      </c>
      <c r="G50" s="40">
        <v>10770</v>
      </c>
      <c r="H50" s="40">
        <v>11002</v>
      </c>
      <c r="I50" s="41">
        <f t="shared" si="1"/>
        <v>21772</v>
      </c>
      <c r="J50" s="40">
        <f t="shared" si="2"/>
        <v>25660</v>
      </c>
    </row>
    <row r="51" spans="2:10" x14ac:dyDescent="0.25">
      <c r="B51" s="131"/>
      <c r="C51" s="39" t="s">
        <v>61</v>
      </c>
      <c r="D51" s="40">
        <v>7164</v>
      </c>
      <c r="E51" s="40">
        <v>7976</v>
      </c>
      <c r="F51" s="41">
        <f t="shared" si="0"/>
        <v>15140</v>
      </c>
      <c r="G51" s="40">
        <v>22262</v>
      </c>
      <c r="H51" s="40">
        <v>23250</v>
      </c>
      <c r="I51" s="41">
        <f t="shared" si="1"/>
        <v>45512</v>
      </c>
      <c r="J51" s="40">
        <f t="shared" si="2"/>
        <v>60652</v>
      </c>
    </row>
    <row r="52" spans="2:10" x14ac:dyDescent="0.25">
      <c r="B52" s="131"/>
      <c r="C52" s="39" t="s">
        <v>62</v>
      </c>
      <c r="D52" s="40">
        <v>1507</v>
      </c>
      <c r="E52" s="40">
        <v>1583</v>
      </c>
      <c r="F52" s="41">
        <f t="shared" si="0"/>
        <v>3090</v>
      </c>
      <c r="G52" s="40">
        <v>4790</v>
      </c>
      <c r="H52" s="40">
        <v>4787</v>
      </c>
      <c r="I52" s="41">
        <f t="shared" si="1"/>
        <v>9577</v>
      </c>
      <c r="J52" s="40">
        <f t="shared" si="2"/>
        <v>12667</v>
      </c>
    </row>
    <row r="53" spans="2:10" x14ac:dyDescent="0.25">
      <c r="B53" s="131"/>
      <c r="C53" s="39" t="s">
        <v>63</v>
      </c>
      <c r="D53" s="40">
        <v>418</v>
      </c>
      <c r="E53" s="40">
        <v>438</v>
      </c>
      <c r="F53" s="41">
        <f t="shared" si="0"/>
        <v>856</v>
      </c>
      <c r="G53" s="40">
        <v>5522</v>
      </c>
      <c r="H53" s="40">
        <v>5567</v>
      </c>
      <c r="I53" s="41">
        <f t="shared" si="1"/>
        <v>11089</v>
      </c>
      <c r="J53" s="40">
        <f t="shared" si="2"/>
        <v>11945</v>
      </c>
    </row>
    <row r="54" spans="2:10" x14ac:dyDescent="0.25">
      <c r="B54" s="131"/>
      <c r="C54" s="39" t="s">
        <v>64</v>
      </c>
      <c r="D54" s="40">
        <v>1022</v>
      </c>
      <c r="E54" s="40">
        <v>1094</v>
      </c>
      <c r="F54" s="41">
        <f t="shared" si="0"/>
        <v>2116</v>
      </c>
      <c r="G54" s="40">
        <v>13749</v>
      </c>
      <c r="H54" s="40">
        <v>14167</v>
      </c>
      <c r="I54" s="41">
        <f t="shared" si="1"/>
        <v>27916</v>
      </c>
      <c r="J54" s="40">
        <f t="shared" si="2"/>
        <v>30032</v>
      </c>
    </row>
    <row r="55" spans="2:10" x14ac:dyDescent="0.25">
      <c r="B55" s="131"/>
      <c r="C55" s="39" t="s">
        <v>65</v>
      </c>
      <c r="D55" s="40">
        <v>235</v>
      </c>
      <c r="E55" s="40">
        <v>236</v>
      </c>
      <c r="F55" s="41">
        <f t="shared" si="0"/>
        <v>471</v>
      </c>
      <c r="G55" s="40">
        <v>3120</v>
      </c>
      <c r="H55" s="40">
        <v>3059</v>
      </c>
      <c r="I55" s="41">
        <f t="shared" si="1"/>
        <v>6179</v>
      </c>
      <c r="J55" s="40">
        <f t="shared" si="2"/>
        <v>6650</v>
      </c>
    </row>
    <row r="56" spans="2:10" x14ac:dyDescent="0.25">
      <c r="B56" s="131"/>
      <c r="C56" s="39" t="s">
        <v>66</v>
      </c>
      <c r="D56" s="40">
        <v>5340</v>
      </c>
      <c r="E56" s="40">
        <v>5751</v>
      </c>
      <c r="F56" s="41">
        <f t="shared" si="0"/>
        <v>11091</v>
      </c>
      <c r="G56" s="40">
        <v>16226</v>
      </c>
      <c r="H56" s="40">
        <v>16556</v>
      </c>
      <c r="I56" s="41">
        <f t="shared" si="1"/>
        <v>32782</v>
      </c>
      <c r="J56" s="40">
        <f t="shared" si="2"/>
        <v>43873</v>
      </c>
    </row>
    <row r="57" spans="2:10" x14ac:dyDescent="0.25">
      <c r="B57" s="131"/>
      <c r="C57" s="39" t="s">
        <v>67</v>
      </c>
      <c r="D57" s="40">
        <v>792</v>
      </c>
      <c r="E57" s="40">
        <v>816</v>
      </c>
      <c r="F57" s="41">
        <f t="shared" si="0"/>
        <v>1608</v>
      </c>
      <c r="G57" s="40">
        <v>10896</v>
      </c>
      <c r="H57" s="40">
        <v>10839</v>
      </c>
      <c r="I57" s="41">
        <f t="shared" si="1"/>
        <v>21735</v>
      </c>
      <c r="J57" s="40">
        <f t="shared" si="2"/>
        <v>23343</v>
      </c>
    </row>
    <row r="58" spans="2:10" x14ac:dyDescent="0.25">
      <c r="B58" s="131"/>
      <c r="C58" s="39" t="s">
        <v>68</v>
      </c>
      <c r="D58" s="40">
        <v>1856</v>
      </c>
      <c r="E58" s="40">
        <v>1982</v>
      </c>
      <c r="F58" s="41">
        <f t="shared" si="0"/>
        <v>3838</v>
      </c>
      <c r="G58" s="40">
        <v>10273</v>
      </c>
      <c r="H58" s="40">
        <v>10488</v>
      </c>
      <c r="I58" s="41">
        <f t="shared" si="1"/>
        <v>20761</v>
      </c>
      <c r="J58" s="40">
        <f t="shared" si="2"/>
        <v>24599</v>
      </c>
    </row>
    <row r="59" spans="2:10" x14ac:dyDescent="0.25">
      <c r="B59" s="131"/>
      <c r="C59" s="39" t="s">
        <v>69</v>
      </c>
      <c r="D59" s="40">
        <v>1869</v>
      </c>
      <c r="E59" s="40">
        <v>1937</v>
      </c>
      <c r="F59" s="41">
        <f t="shared" si="0"/>
        <v>3806</v>
      </c>
      <c r="G59" s="40">
        <v>24661</v>
      </c>
      <c r="H59" s="40">
        <v>24689</v>
      </c>
      <c r="I59" s="41">
        <f t="shared" si="1"/>
        <v>49350</v>
      </c>
      <c r="J59" s="40">
        <f t="shared" si="2"/>
        <v>53156</v>
      </c>
    </row>
    <row r="60" spans="2:10" x14ac:dyDescent="0.25">
      <c r="B60" s="131"/>
      <c r="C60" s="39" t="s">
        <v>70</v>
      </c>
      <c r="D60" s="40">
        <v>1004</v>
      </c>
      <c r="E60" s="40">
        <v>1044</v>
      </c>
      <c r="F60" s="41">
        <f t="shared" si="0"/>
        <v>2048</v>
      </c>
      <c r="G60" s="40">
        <v>3189</v>
      </c>
      <c r="H60" s="40">
        <v>3143</v>
      </c>
      <c r="I60" s="41">
        <f t="shared" si="1"/>
        <v>6332</v>
      </c>
      <c r="J60" s="40">
        <f t="shared" si="2"/>
        <v>8380</v>
      </c>
    </row>
    <row r="61" spans="2:10" x14ac:dyDescent="0.25">
      <c r="B61" s="131"/>
      <c r="C61" s="39" t="s">
        <v>71</v>
      </c>
      <c r="D61" s="40">
        <v>1743</v>
      </c>
      <c r="E61" s="40">
        <v>1859</v>
      </c>
      <c r="F61" s="41">
        <f t="shared" si="0"/>
        <v>3602</v>
      </c>
      <c r="G61" s="40">
        <v>23202</v>
      </c>
      <c r="H61" s="40">
        <v>23705</v>
      </c>
      <c r="I61" s="41">
        <f t="shared" si="1"/>
        <v>46907</v>
      </c>
      <c r="J61" s="40">
        <f t="shared" si="2"/>
        <v>50509</v>
      </c>
    </row>
    <row r="62" spans="2:10" x14ac:dyDescent="0.25">
      <c r="B62" s="131"/>
      <c r="C62" s="39" t="s">
        <v>72</v>
      </c>
      <c r="D62" s="40">
        <v>672</v>
      </c>
      <c r="E62" s="40">
        <v>738</v>
      </c>
      <c r="F62" s="41">
        <f t="shared" si="0"/>
        <v>1410</v>
      </c>
      <c r="G62" s="40">
        <v>2011</v>
      </c>
      <c r="H62" s="40">
        <v>2079</v>
      </c>
      <c r="I62" s="41">
        <f t="shared" si="1"/>
        <v>4090</v>
      </c>
      <c r="J62" s="40">
        <f t="shared" si="2"/>
        <v>5500</v>
      </c>
    </row>
    <row r="63" spans="2:10" x14ac:dyDescent="0.25">
      <c r="B63" s="131"/>
      <c r="C63" s="39" t="s">
        <v>73</v>
      </c>
      <c r="D63" s="40">
        <v>3205</v>
      </c>
      <c r="E63" s="40">
        <v>3441</v>
      </c>
      <c r="F63" s="41">
        <f t="shared" si="0"/>
        <v>6646</v>
      </c>
      <c r="G63" s="40">
        <v>42109</v>
      </c>
      <c r="H63" s="40">
        <v>43581</v>
      </c>
      <c r="I63" s="41">
        <f t="shared" si="1"/>
        <v>85690</v>
      </c>
      <c r="J63" s="40">
        <f t="shared" si="2"/>
        <v>92336</v>
      </c>
    </row>
    <row r="64" spans="2:10" x14ac:dyDescent="0.25">
      <c r="B64" s="131"/>
      <c r="C64" s="39" t="s">
        <v>74</v>
      </c>
      <c r="D64" s="40">
        <v>811</v>
      </c>
      <c r="E64" s="40">
        <v>867</v>
      </c>
      <c r="F64" s="41">
        <f t="shared" si="0"/>
        <v>1678</v>
      </c>
      <c r="G64" s="40">
        <v>11260</v>
      </c>
      <c r="H64" s="40">
        <v>11539</v>
      </c>
      <c r="I64" s="41">
        <f t="shared" si="1"/>
        <v>22799</v>
      </c>
      <c r="J64" s="40">
        <f t="shared" si="2"/>
        <v>24477</v>
      </c>
    </row>
    <row r="65" spans="2:10" x14ac:dyDescent="0.25">
      <c r="B65" s="131"/>
      <c r="C65" s="39" t="s">
        <v>75</v>
      </c>
      <c r="D65" s="40">
        <v>4574</v>
      </c>
      <c r="E65" s="40">
        <v>4944</v>
      </c>
      <c r="F65" s="41">
        <f t="shared" si="0"/>
        <v>9518</v>
      </c>
      <c r="G65" s="40">
        <v>62075</v>
      </c>
      <c r="H65" s="40">
        <v>64603</v>
      </c>
      <c r="I65" s="41">
        <f t="shared" si="1"/>
        <v>126678</v>
      </c>
      <c r="J65" s="40">
        <f t="shared" si="2"/>
        <v>136196</v>
      </c>
    </row>
    <row r="66" spans="2:10" x14ac:dyDescent="0.25">
      <c r="B66" s="131"/>
      <c r="C66" s="39" t="s">
        <v>76</v>
      </c>
      <c r="D66" s="40">
        <v>1015</v>
      </c>
      <c r="E66" s="40">
        <v>1084</v>
      </c>
      <c r="F66" s="41">
        <f t="shared" si="0"/>
        <v>2099</v>
      </c>
      <c r="G66" s="40">
        <v>13525</v>
      </c>
      <c r="H66" s="40">
        <v>13795</v>
      </c>
      <c r="I66" s="41">
        <f t="shared" si="1"/>
        <v>27320</v>
      </c>
      <c r="J66" s="40">
        <f t="shared" si="2"/>
        <v>29419</v>
      </c>
    </row>
    <row r="67" spans="2:10" x14ac:dyDescent="0.25">
      <c r="B67" s="131"/>
      <c r="C67" s="39" t="s">
        <v>77</v>
      </c>
      <c r="D67" s="40">
        <v>4029</v>
      </c>
      <c r="E67" s="40">
        <v>4320</v>
      </c>
      <c r="F67" s="41">
        <f t="shared" si="0"/>
        <v>8349</v>
      </c>
      <c r="G67" s="40">
        <v>22627</v>
      </c>
      <c r="H67" s="40">
        <v>23102</v>
      </c>
      <c r="I67" s="41">
        <f t="shared" si="1"/>
        <v>45729</v>
      </c>
      <c r="J67" s="40">
        <f t="shared" si="2"/>
        <v>54078</v>
      </c>
    </row>
    <row r="68" spans="2:10" x14ac:dyDescent="0.25">
      <c r="B68" s="131"/>
      <c r="C68" s="39" t="s">
        <v>78</v>
      </c>
      <c r="D68" s="40">
        <v>455</v>
      </c>
      <c r="E68" s="40">
        <v>456</v>
      </c>
      <c r="F68" s="41">
        <f t="shared" si="0"/>
        <v>911</v>
      </c>
      <c r="G68" s="40">
        <v>6242</v>
      </c>
      <c r="H68" s="40">
        <v>6106</v>
      </c>
      <c r="I68" s="41">
        <f t="shared" si="1"/>
        <v>12348</v>
      </c>
      <c r="J68" s="40">
        <f t="shared" si="2"/>
        <v>13259</v>
      </c>
    </row>
    <row r="69" spans="2:10" x14ac:dyDescent="0.25">
      <c r="B69" s="131"/>
      <c r="C69" s="39" t="s">
        <v>79</v>
      </c>
      <c r="D69" s="40">
        <v>888</v>
      </c>
      <c r="E69" s="40">
        <v>910</v>
      </c>
      <c r="F69" s="41">
        <f t="shared" si="0"/>
        <v>1798</v>
      </c>
      <c r="G69" s="40">
        <v>5127</v>
      </c>
      <c r="H69" s="40">
        <v>5067</v>
      </c>
      <c r="I69" s="41">
        <f t="shared" si="1"/>
        <v>10194</v>
      </c>
      <c r="J69" s="40">
        <f t="shared" si="2"/>
        <v>11992</v>
      </c>
    </row>
    <row r="70" spans="2:10" x14ac:dyDescent="0.25">
      <c r="B70" s="131"/>
      <c r="C70" s="39" t="s">
        <v>80</v>
      </c>
      <c r="D70" s="40">
        <v>1105</v>
      </c>
      <c r="E70" s="40">
        <v>1186</v>
      </c>
      <c r="F70" s="41">
        <f t="shared" si="0"/>
        <v>2291</v>
      </c>
      <c r="G70" s="40">
        <v>3457</v>
      </c>
      <c r="H70" s="40">
        <v>3509</v>
      </c>
      <c r="I70" s="41">
        <f t="shared" si="1"/>
        <v>6966</v>
      </c>
      <c r="J70" s="40">
        <f t="shared" si="2"/>
        <v>9257</v>
      </c>
    </row>
    <row r="71" spans="2:10" x14ac:dyDescent="0.25">
      <c r="B71" s="131"/>
      <c r="C71" s="39" t="s">
        <v>81</v>
      </c>
      <c r="D71" s="40">
        <v>3831</v>
      </c>
      <c r="E71" s="40">
        <v>4155</v>
      </c>
      <c r="F71" s="41">
        <f t="shared" si="0"/>
        <v>7986</v>
      </c>
      <c r="G71" s="40">
        <v>11753</v>
      </c>
      <c r="H71" s="40">
        <v>12082</v>
      </c>
      <c r="I71" s="41">
        <f t="shared" si="1"/>
        <v>23835</v>
      </c>
      <c r="J71" s="40">
        <f t="shared" si="2"/>
        <v>31821</v>
      </c>
    </row>
    <row r="72" spans="2:10" x14ac:dyDescent="0.25">
      <c r="B72" s="131"/>
      <c r="C72" s="39" t="s">
        <v>82</v>
      </c>
      <c r="D72" s="40">
        <v>1077</v>
      </c>
      <c r="E72" s="40">
        <v>1213</v>
      </c>
      <c r="F72" s="41">
        <f t="shared" si="0"/>
        <v>2290</v>
      </c>
      <c r="G72" s="40">
        <v>1757</v>
      </c>
      <c r="H72" s="40">
        <v>1878</v>
      </c>
      <c r="I72" s="41">
        <f t="shared" si="1"/>
        <v>3635</v>
      </c>
      <c r="J72" s="40">
        <f t="shared" si="2"/>
        <v>5925</v>
      </c>
    </row>
    <row r="73" spans="2:10" x14ac:dyDescent="0.25">
      <c r="B73" s="131"/>
      <c r="C73" s="39" t="s">
        <v>83</v>
      </c>
      <c r="D73" s="40">
        <v>988</v>
      </c>
      <c r="E73" s="40">
        <v>1040</v>
      </c>
      <c r="F73" s="41">
        <f t="shared" si="0"/>
        <v>2028</v>
      </c>
      <c r="G73" s="40">
        <v>5807</v>
      </c>
      <c r="H73" s="40">
        <v>5904</v>
      </c>
      <c r="I73" s="41">
        <f t="shared" si="1"/>
        <v>11711</v>
      </c>
      <c r="J73" s="40">
        <f t="shared" si="2"/>
        <v>13739</v>
      </c>
    </row>
    <row r="74" spans="2:10" x14ac:dyDescent="0.25">
      <c r="B74" s="131"/>
      <c r="C74" s="39" t="s">
        <v>84</v>
      </c>
      <c r="D74" s="40">
        <v>277</v>
      </c>
      <c r="E74" s="40">
        <v>288</v>
      </c>
      <c r="F74" s="41">
        <f t="shared" si="0"/>
        <v>565</v>
      </c>
      <c r="G74" s="40">
        <v>3751</v>
      </c>
      <c r="H74" s="40">
        <v>3813</v>
      </c>
      <c r="I74" s="41">
        <f t="shared" si="1"/>
        <v>7564</v>
      </c>
      <c r="J74" s="40">
        <f t="shared" si="2"/>
        <v>8129</v>
      </c>
    </row>
    <row r="75" spans="2:10" x14ac:dyDescent="0.25">
      <c r="B75" s="131"/>
      <c r="C75" s="39" t="s">
        <v>85</v>
      </c>
      <c r="D75" s="40">
        <v>10116</v>
      </c>
      <c r="E75" s="40">
        <v>10929</v>
      </c>
      <c r="F75" s="41">
        <f t="shared" si="0"/>
        <v>21045</v>
      </c>
      <c r="G75" s="40">
        <v>31844</v>
      </c>
      <c r="H75" s="40">
        <v>32659</v>
      </c>
      <c r="I75" s="41">
        <f t="shared" si="1"/>
        <v>64503</v>
      </c>
      <c r="J75" s="40">
        <f t="shared" si="2"/>
        <v>85548</v>
      </c>
    </row>
    <row r="76" spans="2:10" x14ac:dyDescent="0.25">
      <c r="B76" s="131"/>
      <c r="C76" s="39" t="s">
        <v>86</v>
      </c>
      <c r="D76" s="40">
        <v>180</v>
      </c>
      <c r="E76" s="40">
        <v>176</v>
      </c>
      <c r="F76" s="41">
        <f t="shared" ref="F76:F128" si="3">SUM(D76:E76)</f>
        <v>356</v>
      </c>
      <c r="G76" s="40">
        <v>2408</v>
      </c>
      <c r="H76" s="40">
        <v>2260</v>
      </c>
      <c r="I76" s="41">
        <f t="shared" ref="I76:I128" si="4">SUM(G76:H76)</f>
        <v>4668</v>
      </c>
      <c r="J76" s="40">
        <f t="shared" ref="J76:J128" si="5">F76+I76</f>
        <v>5024</v>
      </c>
    </row>
    <row r="77" spans="2:10" x14ac:dyDescent="0.25">
      <c r="B77" s="131"/>
      <c r="C77" s="39" t="s">
        <v>87</v>
      </c>
      <c r="D77" s="40">
        <v>17729</v>
      </c>
      <c r="E77" s="40">
        <v>18590</v>
      </c>
      <c r="F77" s="41">
        <f t="shared" si="3"/>
        <v>36319</v>
      </c>
      <c r="G77" s="40">
        <v>102814</v>
      </c>
      <c r="H77" s="40">
        <v>103612</v>
      </c>
      <c r="I77" s="41">
        <f t="shared" si="4"/>
        <v>206426</v>
      </c>
      <c r="J77" s="40">
        <f t="shared" si="5"/>
        <v>242745</v>
      </c>
    </row>
    <row r="78" spans="2:10" x14ac:dyDescent="0.25">
      <c r="B78" s="131"/>
      <c r="C78" s="39" t="s">
        <v>88</v>
      </c>
      <c r="D78" s="40">
        <v>1002</v>
      </c>
      <c r="E78" s="40">
        <v>1071</v>
      </c>
      <c r="F78" s="41">
        <f t="shared" si="3"/>
        <v>2073</v>
      </c>
      <c r="G78" s="40">
        <v>5810</v>
      </c>
      <c r="H78" s="40">
        <v>5913</v>
      </c>
      <c r="I78" s="41">
        <f t="shared" si="4"/>
        <v>11723</v>
      </c>
      <c r="J78" s="40">
        <f t="shared" si="5"/>
        <v>13796</v>
      </c>
    </row>
    <row r="79" spans="2:10" x14ac:dyDescent="0.25">
      <c r="B79" s="131"/>
      <c r="C79" s="39" t="s">
        <v>89</v>
      </c>
      <c r="D79" s="40">
        <v>11836</v>
      </c>
      <c r="E79" s="40">
        <v>12780</v>
      </c>
      <c r="F79" s="41">
        <f t="shared" si="3"/>
        <v>24616</v>
      </c>
      <c r="G79" s="40">
        <v>37412</v>
      </c>
      <c r="H79" s="40">
        <v>38216</v>
      </c>
      <c r="I79" s="41">
        <f t="shared" si="4"/>
        <v>75628</v>
      </c>
      <c r="J79" s="40">
        <f t="shared" si="5"/>
        <v>100244</v>
      </c>
    </row>
    <row r="80" spans="2:10" x14ac:dyDescent="0.25">
      <c r="B80" s="131"/>
      <c r="C80" s="39" t="s">
        <v>90</v>
      </c>
      <c r="D80" s="40">
        <v>697</v>
      </c>
      <c r="E80" s="40">
        <v>710</v>
      </c>
      <c r="F80" s="41">
        <f t="shared" si="3"/>
        <v>1407</v>
      </c>
      <c r="G80" s="40">
        <v>9275</v>
      </c>
      <c r="H80" s="40">
        <v>9128</v>
      </c>
      <c r="I80" s="41">
        <f t="shared" si="4"/>
        <v>18403</v>
      </c>
      <c r="J80" s="40">
        <f t="shared" si="5"/>
        <v>19810</v>
      </c>
    </row>
    <row r="81" spans="2:10" x14ac:dyDescent="0.25">
      <c r="B81" s="131"/>
      <c r="C81" s="39" t="s">
        <v>91</v>
      </c>
      <c r="D81" s="40">
        <v>534</v>
      </c>
      <c r="E81" s="40">
        <v>581</v>
      </c>
      <c r="F81" s="41">
        <f t="shared" si="3"/>
        <v>1115</v>
      </c>
      <c r="G81" s="40">
        <v>1703</v>
      </c>
      <c r="H81" s="40">
        <v>1728</v>
      </c>
      <c r="I81" s="41">
        <f t="shared" si="4"/>
        <v>3431</v>
      </c>
      <c r="J81" s="40">
        <f t="shared" si="5"/>
        <v>4546</v>
      </c>
    </row>
    <row r="82" spans="2:10" x14ac:dyDescent="0.25">
      <c r="B82" s="131"/>
      <c r="C82" s="39" t="s">
        <v>92</v>
      </c>
      <c r="D82" s="40">
        <v>3635</v>
      </c>
      <c r="E82" s="40">
        <v>3707</v>
      </c>
      <c r="F82" s="41">
        <f t="shared" si="3"/>
        <v>7342</v>
      </c>
      <c r="G82" s="40">
        <v>21015</v>
      </c>
      <c r="H82" s="40">
        <v>20569</v>
      </c>
      <c r="I82" s="41">
        <f t="shared" si="4"/>
        <v>41584</v>
      </c>
      <c r="J82" s="40">
        <f t="shared" si="5"/>
        <v>48926</v>
      </c>
    </row>
    <row r="83" spans="2:10" x14ac:dyDescent="0.25">
      <c r="B83" s="131"/>
      <c r="C83" s="39" t="s">
        <v>93</v>
      </c>
      <c r="D83" s="40">
        <v>4658</v>
      </c>
      <c r="E83" s="40">
        <v>4989</v>
      </c>
      <c r="F83" s="41">
        <f t="shared" si="3"/>
        <v>9647</v>
      </c>
      <c r="G83" s="40">
        <v>62201</v>
      </c>
      <c r="H83" s="40">
        <v>64087</v>
      </c>
      <c r="I83" s="41">
        <f t="shared" si="4"/>
        <v>126288</v>
      </c>
      <c r="J83" s="40">
        <f t="shared" si="5"/>
        <v>135935</v>
      </c>
    </row>
    <row r="84" spans="2:10" x14ac:dyDescent="0.25">
      <c r="B84" s="131"/>
      <c r="C84" s="39" t="s">
        <v>94</v>
      </c>
      <c r="D84" s="40">
        <v>796</v>
      </c>
      <c r="E84" s="40">
        <v>838</v>
      </c>
      <c r="F84" s="41">
        <f t="shared" si="3"/>
        <v>1634</v>
      </c>
      <c r="G84" s="40">
        <v>10952</v>
      </c>
      <c r="H84" s="40">
        <v>11133</v>
      </c>
      <c r="I84" s="41">
        <f t="shared" si="4"/>
        <v>22085</v>
      </c>
      <c r="J84" s="40">
        <f t="shared" si="5"/>
        <v>23719</v>
      </c>
    </row>
    <row r="85" spans="2:10" x14ac:dyDescent="0.25">
      <c r="B85" s="131"/>
      <c r="C85" s="39" t="s">
        <v>95</v>
      </c>
      <c r="D85" s="40">
        <v>434</v>
      </c>
      <c r="E85" s="40">
        <v>468</v>
      </c>
      <c r="F85" s="41">
        <f t="shared" si="3"/>
        <v>902</v>
      </c>
      <c r="G85" s="40">
        <v>5918</v>
      </c>
      <c r="H85" s="40">
        <v>6063</v>
      </c>
      <c r="I85" s="41">
        <f t="shared" si="4"/>
        <v>11981</v>
      </c>
      <c r="J85" s="40">
        <f t="shared" si="5"/>
        <v>12883</v>
      </c>
    </row>
    <row r="86" spans="2:10" x14ac:dyDescent="0.25">
      <c r="B86" s="131"/>
      <c r="C86" s="39" t="s">
        <v>96</v>
      </c>
      <c r="D86" s="40">
        <v>4150</v>
      </c>
      <c r="E86" s="40">
        <v>4432</v>
      </c>
      <c r="F86" s="41">
        <f t="shared" si="3"/>
        <v>8582</v>
      </c>
      <c r="G86" s="40">
        <v>12873</v>
      </c>
      <c r="H86" s="40">
        <v>12969</v>
      </c>
      <c r="I86" s="41">
        <f t="shared" si="4"/>
        <v>25842</v>
      </c>
      <c r="J86" s="40">
        <f t="shared" si="5"/>
        <v>34424</v>
      </c>
    </row>
    <row r="87" spans="2:10" x14ac:dyDescent="0.25">
      <c r="B87" s="131"/>
      <c r="C87" s="39" t="s">
        <v>97</v>
      </c>
      <c r="D87" s="40">
        <v>2084</v>
      </c>
      <c r="E87" s="40">
        <v>2221</v>
      </c>
      <c r="F87" s="41">
        <f t="shared" si="3"/>
        <v>4305</v>
      </c>
      <c r="G87" s="40">
        <v>27022</v>
      </c>
      <c r="H87" s="40">
        <v>27708</v>
      </c>
      <c r="I87" s="41">
        <f t="shared" si="4"/>
        <v>54730</v>
      </c>
      <c r="J87" s="40">
        <f t="shared" si="5"/>
        <v>59035</v>
      </c>
    </row>
    <row r="88" spans="2:10" x14ac:dyDescent="0.25">
      <c r="B88" s="131"/>
      <c r="C88" s="39" t="s">
        <v>98</v>
      </c>
      <c r="D88" s="40">
        <v>4271</v>
      </c>
      <c r="E88" s="40">
        <v>4711</v>
      </c>
      <c r="F88" s="41">
        <f t="shared" si="3"/>
        <v>8982</v>
      </c>
      <c r="G88" s="40">
        <v>13814</v>
      </c>
      <c r="H88" s="40">
        <v>14387</v>
      </c>
      <c r="I88" s="41">
        <f t="shared" si="4"/>
        <v>28201</v>
      </c>
      <c r="J88" s="40">
        <f t="shared" si="5"/>
        <v>37183</v>
      </c>
    </row>
    <row r="89" spans="2:10" x14ac:dyDescent="0.25">
      <c r="B89" s="131"/>
      <c r="C89" s="39" t="s">
        <v>99</v>
      </c>
      <c r="D89" s="40">
        <v>365</v>
      </c>
      <c r="E89" s="40">
        <v>390</v>
      </c>
      <c r="F89" s="41">
        <f t="shared" si="3"/>
        <v>755</v>
      </c>
      <c r="G89" s="40">
        <v>4979</v>
      </c>
      <c r="H89" s="40">
        <v>5036</v>
      </c>
      <c r="I89" s="41">
        <f t="shared" si="4"/>
        <v>10015</v>
      </c>
      <c r="J89" s="40">
        <f t="shared" si="5"/>
        <v>10770</v>
      </c>
    </row>
    <row r="90" spans="2:10" x14ac:dyDescent="0.25">
      <c r="B90" s="131"/>
      <c r="C90" s="39" t="s">
        <v>100</v>
      </c>
      <c r="D90" s="40">
        <v>9360</v>
      </c>
      <c r="E90" s="40">
        <v>10043</v>
      </c>
      <c r="F90" s="41">
        <f t="shared" si="3"/>
        <v>19403</v>
      </c>
      <c r="G90" s="40">
        <v>15575</v>
      </c>
      <c r="H90" s="40">
        <v>15950</v>
      </c>
      <c r="I90" s="41">
        <f t="shared" si="4"/>
        <v>31525</v>
      </c>
      <c r="J90" s="40">
        <f t="shared" si="5"/>
        <v>50928</v>
      </c>
    </row>
    <row r="91" spans="2:10" x14ac:dyDescent="0.25">
      <c r="B91" s="131"/>
      <c r="C91" s="39" t="s">
        <v>101</v>
      </c>
      <c r="D91" s="40">
        <v>1013</v>
      </c>
      <c r="E91" s="40">
        <v>1056</v>
      </c>
      <c r="F91" s="41">
        <f t="shared" si="3"/>
        <v>2069</v>
      </c>
      <c r="G91" s="40">
        <v>13754</v>
      </c>
      <c r="H91" s="40">
        <v>13802</v>
      </c>
      <c r="I91" s="41">
        <f t="shared" si="4"/>
        <v>27556</v>
      </c>
      <c r="J91" s="40">
        <f t="shared" si="5"/>
        <v>29625</v>
      </c>
    </row>
    <row r="92" spans="2:10" x14ac:dyDescent="0.25">
      <c r="B92" s="131"/>
      <c r="C92" s="39" t="s">
        <v>102</v>
      </c>
      <c r="D92" s="40">
        <v>2308</v>
      </c>
      <c r="E92" s="40">
        <v>2456</v>
      </c>
      <c r="F92" s="41">
        <f t="shared" si="3"/>
        <v>4764</v>
      </c>
      <c r="G92" s="40">
        <v>30937</v>
      </c>
      <c r="H92" s="40">
        <v>31634</v>
      </c>
      <c r="I92" s="41">
        <f t="shared" si="4"/>
        <v>62571</v>
      </c>
      <c r="J92" s="40">
        <f t="shared" si="5"/>
        <v>67335</v>
      </c>
    </row>
    <row r="93" spans="2:10" x14ac:dyDescent="0.25">
      <c r="B93" s="131"/>
      <c r="C93" s="39" t="s">
        <v>103</v>
      </c>
      <c r="D93" s="40">
        <v>440</v>
      </c>
      <c r="E93" s="40">
        <v>485</v>
      </c>
      <c r="F93" s="41">
        <f t="shared" si="3"/>
        <v>925</v>
      </c>
      <c r="G93" s="40">
        <v>2570</v>
      </c>
      <c r="H93" s="40">
        <v>2723</v>
      </c>
      <c r="I93" s="41">
        <f t="shared" si="4"/>
        <v>5293</v>
      </c>
      <c r="J93" s="40">
        <f t="shared" si="5"/>
        <v>6218</v>
      </c>
    </row>
    <row r="94" spans="2:10" x14ac:dyDescent="0.25">
      <c r="B94" s="131"/>
      <c r="C94" s="39" t="s">
        <v>104</v>
      </c>
      <c r="D94" s="40">
        <v>40757</v>
      </c>
      <c r="E94" s="40">
        <v>46046</v>
      </c>
      <c r="F94" s="41">
        <f t="shared" si="3"/>
        <v>86803</v>
      </c>
      <c r="G94" s="40">
        <v>69216</v>
      </c>
      <c r="H94" s="40">
        <v>73854</v>
      </c>
      <c r="I94" s="41">
        <f t="shared" si="4"/>
        <v>143070</v>
      </c>
      <c r="J94" s="40">
        <f t="shared" si="5"/>
        <v>229873</v>
      </c>
    </row>
    <row r="95" spans="2:10" x14ac:dyDescent="0.25">
      <c r="B95" s="131"/>
      <c r="C95" s="39" t="s">
        <v>105</v>
      </c>
      <c r="D95" s="40">
        <v>3010</v>
      </c>
      <c r="E95" s="40">
        <v>3102</v>
      </c>
      <c r="F95" s="41">
        <f t="shared" si="3"/>
        <v>6112</v>
      </c>
      <c r="G95" s="40">
        <v>17026</v>
      </c>
      <c r="H95" s="40">
        <v>16774</v>
      </c>
      <c r="I95" s="41">
        <f t="shared" si="4"/>
        <v>33800</v>
      </c>
      <c r="J95" s="40">
        <f t="shared" si="5"/>
        <v>39912</v>
      </c>
    </row>
    <row r="96" spans="2:10" x14ac:dyDescent="0.25">
      <c r="B96" s="131"/>
      <c r="C96" s="39" t="s">
        <v>106</v>
      </c>
      <c r="D96" s="40">
        <v>1142</v>
      </c>
      <c r="E96" s="40">
        <v>1241</v>
      </c>
      <c r="F96" s="41">
        <f t="shared" si="3"/>
        <v>2383</v>
      </c>
      <c r="G96" s="40">
        <v>15714</v>
      </c>
      <c r="H96" s="40">
        <v>16589</v>
      </c>
      <c r="I96" s="41">
        <f t="shared" si="4"/>
        <v>32303</v>
      </c>
      <c r="J96" s="40">
        <f t="shared" si="5"/>
        <v>34686</v>
      </c>
    </row>
    <row r="97" spans="2:10" x14ac:dyDescent="0.25">
      <c r="B97" s="131"/>
      <c r="C97" s="39" t="s">
        <v>107</v>
      </c>
      <c r="D97" s="40">
        <v>282</v>
      </c>
      <c r="E97" s="40">
        <v>288</v>
      </c>
      <c r="F97" s="41">
        <f t="shared" si="3"/>
        <v>570</v>
      </c>
      <c r="G97" s="40">
        <v>3805</v>
      </c>
      <c r="H97" s="40">
        <v>3739</v>
      </c>
      <c r="I97" s="41">
        <f t="shared" si="4"/>
        <v>7544</v>
      </c>
      <c r="J97" s="40">
        <f t="shared" si="5"/>
        <v>8114</v>
      </c>
    </row>
    <row r="98" spans="2:10" x14ac:dyDescent="0.25">
      <c r="B98" s="131"/>
      <c r="C98" s="39" t="s">
        <v>108</v>
      </c>
      <c r="D98" s="40">
        <v>128</v>
      </c>
      <c r="E98" s="40">
        <v>140</v>
      </c>
      <c r="F98" s="41">
        <f t="shared" si="3"/>
        <v>268</v>
      </c>
      <c r="G98" s="40">
        <v>1825</v>
      </c>
      <c r="H98" s="40">
        <v>1862</v>
      </c>
      <c r="I98" s="41">
        <f t="shared" si="4"/>
        <v>3687</v>
      </c>
      <c r="J98" s="40">
        <f t="shared" si="5"/>
        <v>3955</v>
      </c>
    </row>
    <row r="99" spans="2:10" x14ac:dyDescent="0.25">
      <c r="B99" s="131"/>
      <c r="C99" s="39" t="s">
        <v>109</v>
      </c>
      <c r="D99" s="40">
        <v>3323</v>
      </c>
      <c r="E99" s="40">
        <v>3361</v>
      </c>
      <c r="F99" s="41">
        <f t="shared" si="3"/>
        <v>6684</v>
      </c>
      <c r="G99" s="40">
        <v>19023</v>
      </c>
      <c r="H99" s="40">
        <v>18462</v>
      </c>
      <c r="I99" s="41">
        <f t="shared" si="4"/>
        <v>37485</v>
      </c>
      <c r="J99" s="40">
        <f t="shared" si="5"/>
        <v>44169</v>
      </c>
    </row>
    <row r="100" spans="2:10" x14ac:dyDescent="0.25">
      <c r="B100" s="131"/>
      <c r="C100" s="39" t="s">
        <v>110</v>
      </c>
      <c r="D100" s="40">
        <v>1689</v>
      </c>
      <c r="E100" s="40">
        <v>1822</v>
      </c>
      <c r="F100" s="41">
        <f t="shared" si="3"/>
        <v>3511</v>
      </c>
      <c r="G100" s="40">
        <v>23338</v>
      </c>
      <c r="H100" s="40">
        <v>24173</v>
      </c>
      <c r="I100" s="41">
        <f t="shared" si="4"/>
        <v>47511</v>
      </c>
      <c r="J100" s="40">
        <f t="shared" si="5"/>
        <v>51022</v>
      </c>
    </row>
    <row r="101" spans="2:10" x14ac:dyDescent="0.25">
      <c r="B101" s="131"/>
      <c r="C101" s="39" t="s">
        <v>111</v>
      </c>
      <c r="D101" s="40">
        <v>1093</v>
      </c>
      <c r="E101" s="40">
        <v>1159</v>
      </c>
      <c r="F101" s="41">
        <f t="shared" si="3"/>
        <v>2252</v>
      </c>
      <c r="G101" s="40">
        <v>6364</v>
      </c>
      <c r="H101" s="40">
        <v>6477</v>
      </c>
      <c r="I101" s="41">
        <f t="shared" si="4"/>
        <v>12841</v>
      </c>
      <c r="J101" s="40">
        <f t="shared" si="5"/>
        <v>15093</v>
      </c>
    </row>
    <row r="102" spans="2:10" x14ac:dyDescent="0.25">
      <c r="B102" s="131"/>
      <c r="C102" s="39" t="s">
        <v>112</v>
      </c>
      <c r="D102" s="40">
        <v>730</v>
      </c>
      <c r="E102" s="40">
        <v>760</v>
      </c>
      <c r="F102" s="41">
        <f t="shared" si="3"/>
        <v>1490</v>
      </c>
      <c r="G102" s="40">
        <v>9577</v>
      </c>
      <c r="H102" s="40">
        <v>9605</v>
      </c>
      <c r="I102" s="41">
        <f t="shared" si="4"/>
        <v>19182</v>
      </c>
      <c r="J102" s="40">
        <f t="shared" si="5"/>
        <v>20672</v>
      </c>
    </row>
    <row r="103" spans="2:10" x14ac:dyDescent="0.25">
      <c r="B103" s="131"/>
      <c r="C103" s="39" t="s">
        <v>113</v>
      </c>
      <c r="D103" s="40">
        <v>325</v>
      </c>
      <c r="E103" s="40">
        <v>333</v>
      </c>
      <c r="F103" s="41">
        <f t="shared" si="3"/>
        <v>658</v>
      </c>
      <c r="G103" s="40">
        <v>4318</v>
      </c>
      <c r="H103" s="40">
        <v>4247</v>
      </c>
      <c r="I103" s="41">
        <f t="shared" si="4"/>
        <v>8565</v>
      </c>
      <c r="J103" s="40">
        <f t="shared" si="5"/>
        <v>9223</v>
      </c>
    </row>
    <row r="104" spans="2:10" x14ac:dyDescent="0.25">
      <c r="B104" s="131"/>
      <c r="C104" s="39" t="s">
        <v>114</v>
      </c>
      <c r="D104" s="40">
        <v>1404</v>
      </c>
      <c r="E104" s="40">
        <v>1471</v>
      </c>
      <c r="F104" s="41">
        <f t="shared" si="3"/>
        <v>2875</v>
      </c>
      <c r="G104" s="40">
        <v>4431</v>
      </c>
      <c r="H104" s="40">
        <v>4414</v>
      </c>
      <c r="I104" s="41">
        <f t="shared" si="4"/>
        <v>8845</v>
      </c>
      <c r="J104" s="40">
        <f t="shared" si="5"/>
        <v>11720</v>
      </c>
    </row>
    <row r="105" spans="2:10" x14ac:dyDescent="0.25">
      <c r="B105" s="131"/>
      <c r="C105" s="39" t="s">
        <v>115</v>
      </c>
      <c r="D105" s="40">
        <v>3128</v>
      </c>
      <c r="E105" s="40">
        <v>3291</v>
      </c>
      <c r="F105" s="41">
        <f t="shared" si="3"/>
        <v>6419</v>
      </c>
      <c r="G105" s="40">
        <v>9809</v>
      </c>
      <c r="H105" s="40">
        <v>9719</v>
      </c>
      <c r="I105" s="41">
        <f t="shared" si="4"/>
        <v>19528</v>
      </c>
      <c r="J105" s="40">
        <f t="shared" si="5"/>
        <v>25947</v>
      </c>
    </row>
    <row r="106" spans="2:10" x14ac:dyDescent="0.25">
      <c r="B106" s="131"/>
      <c r="C106" s="39" t="s">
        <v>116</v>
      </c>
      <c r="D106" s="40">
        <v>3030</v>
      </c>
      <c r="E106" s="40">
        <v>3309</v>
      </c>
      <c r="F106" s="41">
        <f t="shared" si="3"/>
        <v>6339</v>
      </c>
      <c r="G106" s="40">
        <v>17174</v>
      </c>
      <c r="H106" s="40">
        <v>17837</v>
      </c>
      <c r="I106" s="41">
        <f t="shared" si="4"/>
        <v>35011</v>
      </c>
      <c r="J106" s="40">
        <f t="shared" si="5"/>
        <v>41350</v>
      </c>
    </row>
    <row r="107" spans="2:10" x14ac:dyDescent="0.25">
      <c r="B107" s="131"/>
      <c r="C107" s="39" t="s">
        <v>117</v>
      </c>
      <c r="D107" s="40">
        <v>93</v>
      </c>
      <c r="E107" s="40">
        <v>97</v>
      </c>
      <c r="F107" s="41">
        <f t="shared" si="3"/>
        <v>190</v>
      </c>
      <c r="G107" s="40">
        <v>1228</v>
      </c>
      <c r="H107" s="40">
        <v>1216</v>
      </c>
      <c r="I107" s="41">
        <f t="shared" si="4"/>
        <v>2444</v>
      </c>
      <c r="J107" s="40">
        <f t="shared" si="5"/>
        <v>2634</v>
      </c>
    </row>
    <row r="108" spans="2:10" x14ac:dyDescent="0.25">
      <c r="B108" s="131"/>
      <c r="C108" s="39" t="s">
        <v>118</v>
      </c>
      <c r="D108" s="40">
        <v>71693</v>
      </c>
      <c r="E108" s="40">
        <v>80187</v>
      </c>
      <c r="F108" s="41">
        <f t="shared" si="3"/>
        <v>151880</v>
      </c>
      <c r="G108" s="40">
        <v>118227</v>
      </c>
      <c r="H108" s="40">
        <v>124728</v>
      </c>
      <c r="I108" s="41">
        <f t="shared" si="4"/>
        <v>242955</v>
      </c>
      <c r="J108" s="40">
        <f t="shared" si="5"/>
        <v>394835</v>
      </c>
    </row>
    <row r="109" spans="2:10" x14ac:dyDescent="0.25">
      <c r="B109" s="131"/>
      <c r="C109" s="39" t="s">
        <v>119</v>
      </c>
      <c r="D109" s="40">
        <v>162</v>
      </c>
      <c r="E109" s="40">
        <v>173</v>
      </c>
      <c r="F109" s="41">
        <f t="shared" si="3"/>
        <v>335</v>
      </c>
      <c r="G109" s="40">
        <v>2160</v>
      </c>
      <c r="H109" s="40">
        <v>2245</v>
      </c>
      <c r="I109" s="41">
        <f t="shared" si="4"/>
        <v>4405</v>
      </c>
      <c r="J109" s="40">
        <f t="shared" si="5"/>
        <v>4740</v>
      </c>
    </row>
    <row r="110" spans="2:10" x14ac:dyDescent="0.25">
      <c r="B110" s="131"/>
      <c r="C110" s="39" t="s">
        <v>120</v>
      </c>
      <c r="D110" s="40">
        <v>1141</v>
      </c>
      <c r="E110" s="40">
        <v>1227</v>
      </c>
      <c r="F110" s="41">
        <f t="shared" si="3"/>
        <v>2368</v>
      </c>
      <c r="G110" s="40">
        <v>6499</v>
      </c>
      <c r="H110" s="40">
        <v>6661</v>
      </c>
      <c r="I110" s="41">
        <f t="shared" si="4"/>
        <v>13160</v>
      </c>
      <c r="J110" s="40">
        <f t="shared" si="5"/>
        <v>15528</v>
      </c>
    </row>
    <row r="111" spans="2:10" x14ac:dyDescent="0.25">
      <c r="B111" s="131"/>
      <c r="C111" s="39" t="s">
        <v>121</v>
      </c>
      <c r="D111" s="40">
        <v>1694</v>
      </c>
      <c r="E111" s="40">
        <v>1789</v>
      </c>
      <c r="F111" s="41">
        <f t="shared" si="3"/>
        <v>3483</v>
      </c>
      <c r="G111" s="40">
        <v>22542</v>
      </c>
      <c r="H111" s="40">
        <v>22831</v>
      </c>
      <c r="I111" s="41">
        <f t="shared" si="4"/>
        <v>45373</v>
      </c>
      <c r="J111" s="40">
        <f t="shared" si="5"/>
        <v>48856</v>
      </c>
    </row>
    <row r="112" spans="2:10" x14ac:dyDescent="0.25">
      <c r="B112" s="131"/>
      <c r="C112" s="39" t="s">
        <v>122</v>
      </c>
      <c r="D112" s="40">
        <v>3353</v>
      </c>
      <c r="E112" s="40">
        <v>3609</v>
      </c>
      <c r="F112" s="41">
        <f t="shared" si="3"/>
        <v>6962</v>
      </c>
      <c r="G112" s="40">
        <v>19518</v>
      </c>
      <c r="H112" s="40">
        <v>20088</v>
      </c>
      <c r="I112" s="41">
        <f t="shared" si="4"/>
        <v>39606</v>
      </c>
      <c r="J112" s="40">
        <f t="shared" si="5"/>
        <v>46568</v>
      </c>
    </row>
    <row r="113" spans="2:10" x14ac:dyDescent="0.25">
      <c r="B113" s="131"/>
      <c r="C113" s="39" t="s">
        <v>123</v>
      </c>
      <c r="D113" s="40">
        <v>1539</v>
      </c>
      <c r="E113" s="40">
        <v>1702</v>
      </c>
      <c r="F113" s="41">
        <f t="shared" si="3"/>
        <v>3241</v>
      </c>
      <c r="G113" s="40">
        <v>20847</v>
      </c>
      <c r="H113" s="40">
        <v>22184</v>
      </c>
      <c r="I113" s="41">
        <f t="shared" si="4"/>
        <v>43031</v>
      </c>
      <c r="J113" s="40">
        <f t="shared" si="5"/>
        <v>46272</v>
      </c>
    </row>
    <row r="114" spans="2:10" x14ac:dyDescent="0.25">
      <c r="B114" s="131"/>
      <c r="C114" s="39" t="s">
        <v>124</v>
      </c>
      <c r="D114" s="40">
        <v>2943</v>
      </c>
      <c r="E114" s="40">
        <v>3088</v>
      </c>
      <c r="F114" s="41">
        <f t="shared" si="3"/>
        <v>6031</v>
      </c>
      <c r="G114" s="40">
        <v>39698</v>
      </c>
      <c r="H114" s="40">
        <v>40057</v>
      </c>
      <c r="I114" s="41">
        <f t="shared" si="4"/>
        <v>79755</v>
      </c>
      <c r="J114" s="40">
        <f t="shared" si="5"/>
        <v>85786</v>
      </c>
    </row>
    <row r="115" spans="2:10" x14ac:dyDescent="0.25">
      <c r="B115" s="131"/>
      <c r="C115" s="39" t="s">
        <v>125</v>
      </c>
      <c r="D115" s="40">
        <v>12116</v>
      </c>
      <c r="E115" s="40">
        <v>12961</v>
      </c>
      <c r="F115" s="41">
        <f t="shared" si="3"/>
        <v>25077</v>
      </c>
      <c r="G115" s="40">
        <v>37222</v>
      </c>
      <c r="H115" s="40">
        <v>37401</v>
      </c>
      <c r="I115" s="41">
        <f t="shared" si="4"/>
        <v>74623</v>
      </c>
      <c r="J115" s="40">
        <f t="shared" si="5"/>
        <v>99700</v>
      </c>
    </row>
    <row r="116" spans="2:10" x14ac:dyDescent="0.25">
      <c r="B116" s="131"/>
      <c r="C116" s="39" t="s">
        <v>126</v>
      </c>
      <c r="D116" s="40">
        <v>266</v>
      </c>
      <c r="E116" s="40">
        <v>280</v>
      </c>
      <c r="F116" s="41">
        <f t="shared" si="3"/>
        <v>546</v>
      </c>
      <c r="G116" s="40">
        <v>3560</v>
      </c>
      <c r="H116" s="40">
        <v>3594</v>
      </c>
      <c r="I116" s="41">
        <f t="shared" si="4"/>
        <v>7154</v>
      </c>
      <c r="J116" s="40">
        <f t="shared" si="5"/>
        <v>7700</v>
      </c>
    </row>
    <row r="117" spans="2:10" x14ac:dyDescent="0.25">
      <c r="B117" s="131"/>
      <c r="C117" s="39" t="s">
        <v>127</v>
      </c>
      <c r="D117" s="40">
        <v>1268</v>
      </c>
      <c r="E117" s="40">
        <v>1380</v>
      </c>
      <c r="F117" s="41">
        <f t="shared" si="3"/>
        <v>2648</v>
      </c>
      <c r="G117" s="40">
        <v>17060</v>
      </c>
      <c r="H117" s="40">
        <v>17790</v>
      </c>
      <c r="I117" s="41">
        <f t="shared" si="4"/>
        <v>34850</v>
      </c>
      <c r="J117" s="40">
        <f t="shared" si="5"/>
        <v>37498</v>
      </c>
    </row>
    <row r="118" spans="2:10" x14ac:dyDescent="0.25">
      <c r="B118" s="131"/>
      <c r="C118" s="39" t="s">
        <v>128</v>
      </c>
      <c r="D118" s="40">
        <v>5411</v>
      </c>
      <c r="E118" s="40">
        <v>5951</v>
      </c>
      <c r="F118" s="41">
        <f t="shared" si="3"/>
        <v>11362</v>
      </c>
      <c r="G118" s="40">
        <v>16777</v>
      </c>
      <c r="H118" s="40">
        <v>17325</v>
      </c>
      <c r="I118" s="41">
        <f t="shared" si="4"/>
        <v>34102</v>
      </c>
      <c r="J118" s="40">
        <f t="shared" si="5"/>
        <v>45464</v>
      </c>
    </row>
    <row r="119" spans="2:10" x14ac:dyDescent="0.25">
      <c r="B119" s="131"/>
      <c r="C119" s="39" t="s">
        <v>129</v>
      </c>
      <c r="D119" s="40">
        <v>174148</v>
      </c>
      <c r="E119" s="40">
        <v>196584</v>
      </c>
      <c r="F119" s="41">
        <f t="shared" si="3"/>
        <v>370732</v>
      </c>
      <c r="G119" s="40">
        <v>150437</v>
      </c>
      <c r="H119" s="40">
        <v>159457</v>
      </c>
      <c r="I119" s="41">
        <f t="shared" si="4"/>
        <v>309894</v>
      </c>
      <c r="J119" s="40">
        <f t="shared" si="5"/>
        <v>680626</v>
      </c>
    </row>
    <row r="120" spans="2:10" x14ac:dyDescent="0.25">
      <c r="B120" s="131"/>
      <c r="C120" s="39" t="s">
        <v>130</v>
      </c>
      <c r="D120" s="40">
        <v>1203</v>
      </c>
      <c r="E120" s="40">
        <v>1285</v>
      </c>
      <c r="F120" s="41">
        <f t="shared" si="3"/>
        <v>2488</v>
      </c>
      <c r="G120" s="40">
        <v>15816</v>
      </c>
      <c r="H120" s="40">
        <v>16268</v>
      </c>
      <c r="I120" s="41">
        <f t="shared" si="4"/>
        <v>32084</v>
      </c>
      <c r="J120" s="40">
        <f t="shared" si="5"/>
        <v>34572</v>
      </c>
    </row>
    <row r="121" spans="2:10" x14ac:dyDescent="0.25">
      <c r="B121" s="131"/>
      <c r="C121" s="39" t="s">
        <v>131</v>
      </c>
      <c r="D121" s="40">
        <v>2027</v>
      </c>
      <c r="E121" s="40">
        <v>2195</v>
      </c>
      <c r="F121" s="41">
        <f t="shared" si="3"/>
        <v>4222</v>
      </c>
      <c r="G121" s="40">
        <v>6283</v>
      </c>
      <c r="H121" s="40">
        <v>6444</v>
      </c>
      <c r="I121" s="41">
        <f t="shared" si="4"/>
        <v>12727</v>
      </c>
      <c r="J121" s="40">
        <f t="shared" si="5"/>
        <v>16949</v>
      </c>
    </row>
    <row r="122" spans="2:10" x14ac:dyDescent="0.25">
      <c r="B122" s="131"/>
      <c r="C122" s="39" t="s">
        <v>132</v>
      </c>
      <c r="D122" s="40">
        <v>1957</v>
      </c>
      <c r="E122" s="40">
        <v>2148</v>
      </c>
      <c r="F122" s="41">
        <f t="shared" si="3"/>
        <v>4105</v>
      </c>
      <c r="G122" s="40">
        <v>6031</v>
      </c>
      <c r="H122" s="40">
        <v>6238</v>
      </c>
      <c r="I122" s="41">
        <f t="shared" si="4"/>
        <v>12269</v>
      </c>
      <c r="J122" s="40">
        <f t="shared" si="5"/>
        <v>16374</v>
      </c>
    </row>
    <row r="123" spans="2:10" x14ac:dyDescent="0.25">
      <c r="B123" s="131"/>
      <c r="C123" s="39" t="s">
        <v>133</v>
      </c>
      <c r="D123" s="40">
        <v>2564</v>
      </c>
      <c r="E123" s="40">
        <v>2670</v>
      </c>
      <c r="F123" s="41">
        <f t="shared" si="3"/>
        <v>5234</v>
      </c>
      <c r="G123" s="40">
        <v>33640</v>
      </c>
      <c r="H123" s="40">
        <v>33738</v>
      </c>
      <c r="I123" s="41">
        <f t="shared" si="4"/>
        <v>67378</v>
      </c>
      <c r="J123" s="40">
        <f t="shared" si="5"/>
        <v>72612</v>
      </c>
    </row>
    <row r="124" spans="2:10" x14ac:dyDescent="0.25">
      <c r="B124" s="131"/>
      <c r="C124" s="39" t="s">
        <v>134</v>
      </c>
      <c r="D124" s="40">
        <v>1137</v>
      </c>
      <c r="E124" s="40">
        <v>1198</v>
      </c>
      <c r="F124" s="41">
        <f t="shared" si="3"/>
        <v>2335</v>
      </c>
      <c r="G124" s="40">
        <v>14925</v>
      </c>
      <c r="H124" s="40">
        <v>15182</v>
      </c>
      <c r="I124" s="41">
        <f t="shared" si="4"/>
        <v>30107</v>
      </c>
      <c r="J124" s="40">
        <f t="shared" si="5"/>
        <v>32442</v>
      </c>
    </row>
    <row r="125" spans="2:10" x14ac:dyDescent="0.25">
      <c r="B125" s="131"/>
      <c r="C125" s="39" t="s">
        <v>135</v>
      </c>
      <c r="D125" s="40">
        <v>3129</v>
      </c>
      <c r="E125" s="40">
        <v>3344</v>
      </c>
      <c r="F125" s="41">
        <f t="shared" si="3"/>
        <v>6473</v>
      </c>
      <c r="G125" s="40">
        <v>40978</v>
      </c>
      <c r="H125" s="40">
        <v>42187</v>
      </c>
      <c r="I125" s="41">
        <f t="shared" si="4"/>
        <v>83165</v>
      </c>
      <c r="J125" s="40">
        <f t="shared" si="5"/>
        <v>89638</v>
      </c>
    </row>
    <row r="126" spans="2:10" x14ac:dyDescent="0.25">
      <c r="B126" s="131"/>
      <c r="C126" s="39" t="s">
        <v>136</v>
      </c>
      <c r="D126" s="40">
        <v>13956</v>
      </c>
      <c r="E126" s="40">
        <v>15119</v>
      </c>
      <c r="F126" s="41">
        <f t="shared" si="3"/>
        <v>29075</v>
      </c>
      <c r="G126" s="40">
        <v>43280</v>
      </c>
      <c r="H126" s="40">
        <v>44116</v>
      </c>
      <c r="I126" s="41">
        <f t="shared" si="4"/>
        <v>87396</v>
      </c>
      <c r="J126" s="40">
        <f t="shared" si="5"/>
        <v>116471</v>
      </c>
    </row>
    <row r="127" spans="2:10" x14ac:dyDescent="0.25">
      <c r="B127" s="131"/>
      <c r="C127" s="39" t="s">
        <v>137</v>
      </c>
      <c r="D127" s="40">
        <v>2946</v>
      </c>
      <c r="E127" s="40">
        <v>3232</v>
      </c>
      <c r="F127" s="41">
        <f t="shared" si="3"/>
        <v>6178</v>
      </c>
      <c r="G127" s="40">
        <v>16761</v>
      </c>
      <c r="H127" s="40">
        <v>17536</v>
      </c>
      <c r="I127" s="41">
        <f t="shared" si="4"/>
        <v>34297</v>
      </c>
      <c r="J127" s="40">
        <f t="shared" si="5"/>
        <v>40475</v>
      </c>
    </row>
    <row r="128" spans="2:10" x14ac:dyDescent="0.25">
      <c r="B128" s="131"/>
      <c r="C128" s="39" t="s">
        <v>138</v>
      </c>
      <c r="D128" s="40">
        <v>1447</v>
      </c>
      <c r="E128" s="40">
        <v>1700</v>
      </c>
      <c r="F128" s="41">
        <f t="shared" si="3"/>
        <v>3147</v>
      </c>
      <c r="G128" s="40">
        <v>19840</v>
      </c>
      <c r="H128" s="40">
        <v>22185</v>
      </c>
      <c r="I128" s="41">
        <f t="shared" si="4"/>
        <v>42025</v>
      </c>
      <c r="J128" s="40">
        <f t="shared" si="5"/>
        <v>45172</v>
      </c>
    </row>
    <row r="129" spans="2:10" x14ac:dyDescent="0.25">
      <c r="B129" s="132" t="s">
        <v>293</v>
      </c>
      <c r="C129" s="132"/>
      <c r="D129" s="43">
        <f>SUM(D11:D128)</f>
        <v>609763</v>
      </c>
      <c r="E129" s="43">
        <f t="shared" ref="E129:F129" si="6">SUM(E11:E128)</f>
        <v>670591</v>
      </c>
      <c r="F129" s="43">
        <f t="shared" si="6"/>
        <v>1280354</v>
      </c>
      <c r="G129" s="43">
        <f t="shared" ref="G129" si="7">SUM(G11:G128)</f>
        <v>2233022</v>
      </c>
      <c r="H129" s="43">
        <f t="shared" ref="H129" si="8">SUM(H11:H128)</f>
        <v>2298999</v>
      </c>
      <c r="I129" s="43">
        <f t="shared" ref="I129" si="9">SUM(I11:I128)</f>
        <v>4532021</v>
      </c>
      <c r="J129" s="43">
        <f t="shared" ref="J129" si="10">SUM(J11:J128)</f>
        <v>5812375</v>
      </c>
    </row>
    <row r="131" spans="2:10" x14ac:dyDescent="0.25">
      <c r="B131" s="42" t="s">
        <v>296</v>
      </c>
    </row>
  </sheetData>
  <mergeCells count="12">
    <mergeCell ref="B11:B128"/>
    <mergeCell ref="B129:C129"/>
    <mergeCell ref="B8:B10"/>
    <mergeCell ref="C8:C10"/>
    <mergeCell ref="B1:J1"/>
    <mergeCell ref="B2:J2"/>
    <mergeCell ref="B3:J3"/>
    <mergeCell ref="B5:J5"/>
    <mergeCell ref="F8:J8"/>
    <mergeCell ref="D9:F9"/>
    <mergeCell ref="G9:I9"/>
    <mergeCell ref="J9:J10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N163"/>
  <sheetViews>
    <sheetView showGridLines="0" topLeftCell="A88" workbookViewId="0">
      <selection activeCell="L10" sqref="L10"/>
    </sheetView>
  </sheetViews>
  <sheetFormatPr baseColWidth="10" defaultRowHeight="15" x14ac:dyDescent="0.25"/>
  <cols>
    <col min="2" max="2" width="28.5703125" customWidth="1"/>
    <col min="3" max="3" width="10.140625" bestFit="1" customWidth="1"/>
    <col min="4" max="4" width="10" bestFit="1" customWidth="1"/>
    <col min="5" max="5" width="9.140625" bestFit="1" customWidth="1"/>
    <col min="6" max="6" width="3.140625" customWidth="1"/>
    <col min="7" max="7" width="10.140625" bestFit="1" customWidth="1"/>
    <col min="8" max="8" width="10" bestFit="1" customWidth="1"/>
    <col min="9" max="9" width="9.140625" bestFit="1" customWidth="1"/>
    <col min="10" max="10" width="2.28515625" customWidth="1"/>
    <col min="11" max="11" width="10.140625" bestFit="1" customWidth="1"/>
    <col min="12" max="12" width="10" bestFit="1" customWidth="1"/>
  </cols>
  <sheetData>
    <row r="2" spans="2:14" ht="23.25" x14ac:dyDescent="0.35">
      <c r="B2" s="104" t="s">
        <v>146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37"/>
    </row>
    <row r="3" spans="2:14" ht="21" x14ac:dyDescent="0.35">
      <c r="B3" s="142" t="s">
        <v>147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36"/>
    </row>
    <row r="4" spans="2:14" ht="15.75" x14ac:dyDescent="0.25">
      <c r="B4" s="106" t="s">
        <v>148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2:14" x14ac:dyDescent="0.25">
      <c r="B5" s="129" t="s">
        <v>286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</row>
    <row r="7" spans="2:14" ht="18.75" x14ac:dyDescent="0.3">
      <c r="B7" s="136" t="s">
        <v>288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</row>
    <row r="9" spans="2:14" x14ac:dyDescent="0.25">
      <c r="B9" s="139" t="s">
        <v>285</v>
      </c>
      <c r="C9" s="141" t="s">
        <v>280</v>
      </c>
      <c r="D9" s="141"/>
      <c r="E9" s="141"/>
      <c r="F9" s="35"/>
      <c r="G9" s="141" t="s">
        <v>284</v>
      </c>
      <c r="H9" s="141"/>
      <c r="I9" s="141"/>
      <c r="J9" s="35"/>
      <c r="K9" s="141" t="s">
        <v>283</v>
      </c>
      <c r="L9" s="141"/>
      <c r="M9" s="141"/>
    </row>
    <row r="10" spans="2:14" x14ac:dyDescent="0.25">
      <c r="B10" s="140"/>
      <c r="C10" s="34" t="s">
        <v>282</v>
      </c>
      <c r="D10" s="34" t="s">
        <v>281</v>
      </c>
      <c r="E10" s="34" t="s">
        <v>145</v>
      </c>
      <c r="F10" s="34"/>
      <c r="G10" s="34" t="s">
        <v>282</v>
      </c>
      <c r="H10" s="34" t="s">
        <v>281</v>
      </c>
      <c r="I10" s="34" t="s">
        <v>145</v>
      </c>
      <c r="J10" s="34"/>
      <c r="K10" s="34" t="s">
        <v>282</v>
      </c>
      <c r="L10" s="34" t="s">
        <v>281</v>
      </c>
      <c r="M10" s="34" t="s">
        <v>145</v>
      </c>
    </row>
    <row r="11" spans="2:14" x14ac:dyDescent="0.25">
      <c r="B11" s="33" t="s">
        <v>280</v>
      </c>
      <c r="C11" s="32">
        <f>C13+C38+C58+C69+C76+C100+C113+C131+C136+C142</f>
        <v>2842784.9999999995</v>
      </c>
      <c r="D11" s="32">
        <f>D13+D38+D58+D69+D76+D100+D113+D131+D136+D142</f>
        <v>2969590</v>
      </c>
      <c r="E11" s="32">
        <f>E13+E38+E58+E69+E76+E100+E113+E131+E136+E142</f>
        <v>5812375</v>
      </c>
      <c r="F11" s="32"/>
      <c r="G11" s="32">
        <f>G13+G38+G58+G69+G76+G100+G113+G131+G136+G142</f>
        <v>609763</v>
      </c>
      <c r="H11" s="32">
        <f>H13+H38+H58+H69+H76+H100+H113+H131+H136+H142</f>
        <v>670591</v>
      </c>
      <c r="I11" s="32">
        <f>I13+I38+I58+I69+I76+I100+I113+I131+I136+I142</f>
        <v>1280354</v>
      </c>
      <c r="J11" s="32"/>
      <c r="K11" s="32">
        <f>K13+K38+K58+K69+K76+K100+K113+K131+K136+K142</f>
        <v>2233022</v>
      </c>
      <c r="L11" s="32">
        <f>L13+L38+L58+L69+L76+L100+L113+L131+L136+L142</f>
        <v>2298999</v>
      </c>
      <c r="M11" s="32">
        <f>SUM(K11:L11)</f>
        <v>4532021</v>
      </c>
    </row>
    <row r="13" spans="2:14" x14ac:dyDescent="0.25">
      <c r="B13" s="31" t="s">
        <v>279</v>
      </c>
      <c r="C13" s="30">
        <v>701194</v>
      </c>
      <c r="D13" s="30">
        <v>740369</v>
      </c>
      <c r="E13" s="30">
        <v>1441563</v>
      </c>
      <c r="F13" s="30"/>
      <c r="G13" s="30">
        <v>246052</v>
      </c>
      <c r="H13" s="30">
        <v>273396</v>
      </c>
      <c r="I13" s="30">
        <v>519448</v>
      </c>
      <c r="J13" s="30"/>
      <c r="K13" s="30">
        <v>455142</v>
      </c>
      <c r="L13" s="30">
        <v>466973</v>
      </c>
      <c r="M13" s="30">
        <v>922115</v>
      </c>
    </row>
    <row r="14" spans="2:14" x14ac:dyDescent="0.25">
      <c r="B14" s="28" t="s">
        <v>278</v>
      </c>
      <c r="C14" s="27">
        <v>17338</v>
      </c>
      <c r="D14" s="27">
        <v>17667</v>
      </c>
      <c r="E14" s="30">
        <v>35005</v>
      </c>
      <c r="F14" s="27"/>
      <c r="G14" s="27">
        <v>4224</v>
      </c>
      <c r="H14" s="27">
        <v>4496</v>
      </c>
      <c r="I14" s="30">
        <v>8720</v>
      </c>
      <c r="J14" s="27"/>
      <c r="K14" s="27">
        <v>13114</v>
      </c>
      <c r="L14" s="27">
        <v>13171</v>
      </c>
      <c r="M14" s="30">
        <v>26285</v>
      </c>
    </row>
    <row r="15" spans="2:14" x14ac:dyDescent="0.25">
      <c r="B15" s="28" t="s">
        <v>277</v>
      </c>
      <c r="C15" s="27">
        <v>27683</v>
      </c>
      <c r="D15" s="27">
        <v>28656</v>
      </c>
      <c r="E15" s="30">
        <v>56339</v>
      </c>
      <c r="F15" s="27"/>
      <c r="G15" s="27">
        <v>6645</v>
      </c>
      <c r="H15" s="27">
        <v>7176</v>
      </c>
      <c r="I15" s="30">
        <v>13821</v>
      </c>
      <c r="J15" s="27"/>
      <c r="K15" s="27">
        <v>21038</v>
      </c>
      <c r="L15" s="27">
        <v>21480</v>
      </c>
      <c r="M15" s="30">
        <v>42518</v>
      </c>
    </row>
    <row r="16" spans="2:14" x14ac:dyDescent="0.25">
      <c r="B16" s="28" t="s">
        <v>276</v>
      </c>
      <c r="C16" s="27">
        <v>54286</v>
      </c>
      <c r="D16" s="27">
        <v>56241</v>
      </c>
      <c r="E16" s="30">
        <v>110527</v>
      </c>
      <c r="F16" s="27"/>
      <c r="G16" s="27">
        <v>13165</v>
      </c>
      <c r="H16" s="27">
        <v>14251</v>
      </c>
      <c r="I16" s="30">
        <v>27416</v>
      </c>
      <c r="J16" s="27"/>
      <c r="K16" s="27">
        <v>41121</v>
      </c>
      <c r="L16" s="27">
        <v>41990</v>
      </c>
      <c r="M16" s="30">
        <v>83111</v>
      </c>
    </row>
    <row r="17" spans="2:13" x14ac:dyDescent="0.25">
      <c r="B17" s="28" t="s">
        <v>275</v>
      </c>
      <c r="C17" s="27">
        <v>3278</v>
      </c>
      <c r="D17" s="27">
        <v>3167</v>
      </c>
      <c r="E17" s="30">
        <v>6445</v>
      </c>
      <c r="F17" s="27"/>
      <c r="G17" s="27">
        <v>238</v>
      </c>
      <c r="H17" s="27">
        <v>231</v>
      </c>
      <c r="I17" s="30">
        <v>469</v>
      </c>
      <c r="J17" s="27"/>
      <c r="K17" s="27">
        <v>3040</v>
      </c>
      <c r="L17" s="27">
        <v>2936</v>
      </c>
      <c r="M17" s="30">
        <v>5976</v>
      </c>
    </row>
    <row r="18" spans="2:13" x14ac:dyDescent="0.25">
      <c r="B18" s="28" t="s">
        <v>274</v>
      </c>
      <c r="C18" s="27">
        <v>2826</v>
      </c>
      <c r="D18" s="27">
        <v>2860</v>
      </c>
      <c r="E18" s="30">
        <v>5686</v>
      </c>
      <c r="F18" s="27"/>
      <c r="G18" s="27">
        <v>688</v>
      </c>
      <c r="H18" s="27">
        <v>727</v>
      </c>
      <c r="I18" s="30">
        <v>1415</v>
      </c>
      <c r="J18" s="27"/>
      <c r="K18" s="27">
        <v>2138</v>
      </c>
      <c r="L18" s="27">
        <v>2133</v>
      </c>
      <c r="M18" s="30">
        <v>4271</v>
      </c>
    </row>
    <row r="19" spans="2:13" x14ac:dyDescent="0.25">
      <c r="B19" s="28" t="s">
        <v>273</v>
      </c>
      <c r="C19" s="27">
        <v>45629</v>
      </c>
      <c r="D19" s="27">
        <v>46134</v>
      </c>
      <c r="E19" s="30">
        <v>91763</v>
      </c>
      <c r="F19" s="27"/>
      <c r="G19" s="27">
        <v>11125</v>
      </c>
      <c r="H19" s="27">
        <v>11776</v>
      </c>
      <c r="I19" s="30">
        <v>22901</v>
      </c>
      <c r="J19" s="27"/>
      <c r="K19" s="27">
        <v>34504</v>
      </c>
      <c r="L19" s="27">
        <v>34358</v>
      </c>
      <c r="M19" s="30">
        <v>68862</v>
      </c>
    </row>
    <row r="20" spans="2:13" x14ac:dyDescent="0.25">
      <c r="B20" s="28" t="s">
        <v>272</v>
      </c>
      <c r="C20" s="27">
        <v>4973</v>
      </c>
      <c r="D20" s="27">
        <v>5081</v>
      </c>
      <c r="E20" s="30">
        <v>10054</v>
      </c>
      <c r="F20" s="27"/>
      <c r="G20" s="27">
        <v>345</v>
      </c>
      <c r="H20" s="27">
        <v>367</v>
      </c>
      <c r="I20" s="30">
        <v>712</v>
      </c>
      <c r="J20" s="27"/>
      <c r="K20" s="27">
        <v>4628</v>
      </c>
      <c r="L20" s="27">
        <v>4714</v>
      </c>
      <c r="M20" s="30">
        <v>9342</v>
      </c>
    </row>
    <row r="21" spans="2:13" x14ac:dyDescent="0.25">
      <c r="B21" s="28" t="s">
        <v>271</v>
      </c>
      <c r="C21" s="27">
        <v>12029</v>
      </c>
      <c r="D21" s="27">
        <v>12437</v>
      </c>
      <c r="E21" s="30">
        <v>24466</v>
      </c>
      <c r="F21" s="27"/>
      <c r="G21" s="27">
        <v>2926</v>
      </c>
      <c r="H21" s="27">
        <v>3155</v>
      </c>
      <c r="I21" s="30">
        <v>6081</v>
      </c>
      <c r="J21" s="27"/>
      <c r="K21" s="27">
        <v>9103</v>
      </c>
      <c r="L21" s="27">
        <v>9282</v>
      </c>
      <c r="M21" s="30">
        <v>18385</v>
      </c>
    </row>
    <row r="22" spans="2:13" x14ac:dyDescent="0.25">
      <c r="B22" s="28" t="s">
        <v>270</v>
      </c>
      <c r="C22" s="27">
        <v>4184</v>
      </c>
      <c r="D22" s="27">
        <v>4092</v>
      </c>
      <c r="E22" s="30">
        <v>8276</v>
      </c>
      <c r="F22" s="27"/>
      <c r="G22" s="27">
        <v>286</v>
      </c>
      <c r="H22" s="27">
        <v>289</v>
      </c>
      <c r="I22" s="30">
        <v>575</v>
      </c>
      <c r="J22" s="27"/>
      <c r="K22" s="27">
        <v>3898</v>
      </c>
      <c r="L22" s="27">
        <v>3803</v>
      </c>
      <c r="M22" s="30">
        <v>7701</v>
      </c>
    </row>
    <row r="23" spans="2:13" x14ac:dyDescent="0.25">
      <c r="B23" s="28" t="s">
        <v>269</v>
      </c>
      <c r="C23" s="27">
        <v>14771</v>
      </c>
      <c r="D23" s="27">
        <v>15261</v>
      </c>
      <c r="E23" s="30">
        <v>30032</v>
      </c>
      <c r="F23" s="27"/>
      <c r="G23" s="27">
        <v>1022</v>
      </c>
      <c r="H23" s="27">
        <v>1094</v>
      </c>
      <c r="I23" s="30">
        <v>2116</v>
      </c>
      <c r="J23" s="27"/>
      <c r="K23" s="27">
        <v>13749</v>
      </c>
      <c r="L23" s="27">
        <v>14167</v>
      </c>
      <c r="M23" s="30">
        <v>27916</v>
      </c>
    </row>
    <row r="24" spans="2:13" x14ac:dyDescent="0.25">
      <c r="B24" s="28" t="s">
        <v>268</v>
      </c>
      <c r="C24" s="27">
        <v>21566</v>
      </c>
      <c r="D24" s="27">
        <v>22307</v>
      </c>
      <c r="E24" s="30">
        <v>43873</v>
      </c>
      <c r="F24" s="27"/>
      <c r="G24" s="27">
        <v>5340</v>
      </c>
      <c r="H24" s="27">
        <v>5751</v>
      </c>
      <c r="I24" s="30">
        <v>11091</v>
      </c>
      <c r="J24" s="27"/>
      <c r="K24" s="27">
        <v>16226</v>
      </c>
      <c r="L24" s="27">
        <v>16556</v>
      </c>
      <c r="M24" s="30">
        <v>32782</v>
      </c>
    </row>
    <row r="25" spans="2:13" x14ac:dyDescent="0.25">
      <c r="B25" s="28" t="s">
        <v>267</v>
      </c>
      <c r="C25" s="27">
        <v>2588</v>
      </c>
      <c r="D25" s="27">
        <v>2436</v>
      </c>
      <c r="E25" s="30">
        <v>5024</v>
      </c>
      <c r="F25" s="27"/>
      <c r="G25" s="27">
        <v>180</v>
      </c>
      <c r="H25" s="27">
        <v>176</v>
      </c>
      <c r="I25" s="30">
        <v>356</v>
      </c>
      <c r="J25" s="27"/>
      <c r="K25" s="27">
        <v>2408</v>
      </c>
      <c r="L25" s="27">
        <v>2260</v>
      </c>
      <c r="M25" s="30">
        <v>4668</v>
      </c>
    </row>
    <row r="26" spans="2:13" x14ac:dyDescent="0.25">
      <c r="B26" s="28" t="s">
        <v>266</v>
      </c>
      <c r="C26" s="27">
        <v>6812</v>
      </c>
      <c r="D26" s="27">
        <v>6984</v>
      </c>
      <c r="E26" s="30">
        <v>13796</v>
      </c>
      <c r="F26" s="27"/>
      <c r="G26" s="27">
        <v>1002</v>
      </c>
      <c r="H26" s="27">
        <v>1071</v>
      </c>
      <c r="I26" s="30">
        <v>2073</v>
      </c>
      <c r="J26" s="27"/>
      <c r="K26" s="27">
        <v>5810</v>
      </c>
      <c r="L26" s="27">
        <v>5913</v>
      </c>
      <c r="M26" s="30">
        <v>11723</v>
      </c>
    </row>
    <row r="27" spans="2:13" x14ac:dyDescent="0.25">
      <c r="B27" s="28" t="s">
        <v>265</v>
      </c>
      <c r="C27" s="27">
        <v>49248</v>
      </c>
      <c r="D27" s="27">
        <v>50996</v>
      </c>
      <c r="E27" s="30">
        <v>100244</v>
      </c>
      <c r="F27" s="27"/>
      <c r="G27" s="27">
        <v>11836</v>
      </c>
      <c r="H27" s="27">
        <v>12780</v>
      </c>
      <c r="I27" s="30">
        <v>24616</v>
      </c>
      <c r="J27" s="27"/>
      <c r="K27" s="27">
        <v>37412</v>
      </c>
      <c r="L27" s="27">
        <v>38216</v>
      </c>
      <c r="M27" s="30">
        <v>75628</v>
      </c>
    </row>
    <row r="28" spans="2:13" x14ac:dyDescent="0.25">
      <c r="B28" s="28" t="s">
        <v>264</v>
      </c>
      <c r="C28" s="27">
        <v>2237</v>
      </c>
      <c r="D28" s="27">
        <v>2309</v>
      </c>
      <c r="E28" s="30">
        <v>4546</v>
      </c>
      <c r="F28" s="27"/>
      <c r="G28" s="27">
        <v>534</v>
      </c>
      <c r="H28" s="27">
        <v>581</v>
      </c>
      <c r="I28" s="30">
        <v>1115</v>
      </c>
      <c r="J28" s="27"/>
      <c r="K28" s="27">
        <v>1703</v>
      </c>
      <c r="L28" s="27">
        <v>1728</v>
      </c>
      <c r="M28" s="30">
        <v>3431</v>
      </c>
    </row>
    <row r="29" spans="2:13" x14ac:dyDescent="0.25">
      <c r="B29" s="28" t="s">
        <v>263</v>
      </c>
      <c r="C29" s="27">
        <v>20036</v>
      </c>
      <c r="D29" s="27">
        <v>19876</v>
      </c>
      <c r="E29" s="30">
        <v>39912</v>
      </c>
      <c r="F29" s="27"/>
      <c r="G29" s="27">
        <v>3010</v>
      </c>
      <c r="H29" s="27">
        <v>3102</v>
      </c>
      <c r="I29" s="30">
        <v>6112</v>
      </c>
      <c r="J29" s="27"/>
      <c r="K29" s="27">
        <v>17026</v>
      </c>
      <c r="L29" s="27">
        <v>16774</v>
      </c>
      <c r="M29" s="30">
        <v>33800</v>
      </c>
    </row>
    <row r="30" spans="2:13" x14ac:dyDescent="0.25">
      <c r="B30" s="28" t="s">
        <v>262</v>
      </c>
      <c r="C30" s="27">
        <v>4087</v>
      </c>
      <c r="D30" s="27">
        <v>4027</v>
      </c>
      <c r="E30" s="30">
        <v>8114</v>
      </c>
      <c r="F30" s="27"/>
      <c r="G30" s="27">
        <v>282</v>
      </c>
      <c r="H30" s="27">
        <v>288</v>
      </c>
      <c r="I30" s="30">
        <v>570</v>
      </c>
      <c r="J30" s="27"/>
      <c r="K30" s="27">
        <v>3805</v>
      </c>
      <c r="L30" s="27">
        <v>3739</v>
      </c>
      <c r="M30" s="30">
        <v>7544</v>
      </c>
    </row>
    <row r="31" spans="2:13" x14ac:dyDescent="0.25">
      <c r="B31" s="28" t="s">
        <v>261</v>
      </c>
      <c r="C31" s="27">
        <v>5835</v>
      </c>
      <c r="D31" s="27">
        <v>5885</v>
      </c>
      <c r="E31" s="30">
        <v>11720</v>
      </c>
      <c r="F31" s="27"/>
      <c r="G31" s="27">
        <v>1404</v>
      </c>
      <c r="H31" s="27">
        <v>1471</v>
      </c>
      <c r="I31" s="30">
        <v>2875</v>
      </c>
      <c r="J31" s="27"/>
      <c r="K31" s="27">
        <v>4431</v>
      </c>
      <c r="L31" s="27">
        <v>4414</v>
      </c>
      <c r="M31" s="30">
        <v>8845</v>
      </c>
    </row>
    <row r="32" spans="2:13" x14ac:dyDescent="0.25">
      <c r="B32" s="28" t="s">
        <v>260</v>
      </c>
      <c r="C32" s="27">
        <v>12937</v>
      </c>
      <c r="D32" s="27">
        <v>13010</v>
      </c>
      <c r="E32" s="30">
        <v>25947</v>
      </c>
      <c r="F32" s="27"/>
      <c r="G32" s="27">
        <v>3128</v>
      </c>
      <c r="H32" s="27">
        <v>3291</v>
      </c>
      <c r="I32" s="30">
        <v>6419</v>
      </c>
      <c r="J32" s="27"/>
      <c r="K32" s="27">
        <v>9809</v>
      </c>
      <c r="L32" s="27">
        <v>9719</v>
      </c>
      <c r="M32" s="30">
        <v>19528</v>
      </c>
    </row>
    <row r="33" spans="2:13" x14ac:dyDescent="0.25">
      <c r="B33" s="28" t="s">
        <v>259</v>
      </c>
      <c r="C33" s="27">
        <v>24236</v>
      </c>
      <c r="D33" s="27">
        <v>24620</v>
      </c>
      <c r="E33" s="30">
        <v>48856</v>
      </c>
      <c r="F33" s="27"/>
      <c r="G33" s="27">
        <v>1694</v>
      </c>
      <c r="H33" s="27">
        <v>1789</v>
      </c>
      <c r="I33" s="30">
        <v>3483</v>
      </c>
      <c r="J33" s="27"/>
      <c r="K33" s="27">
        <v>22542</v>
      </c>
      <c r="L33" s="27">
        <v>22831</v>
      </c>
      <c r="M33" s="30">
        <v>45373</v>
      </c>
    </row>
    <row r="34" spans="2:13" x14ac:dyDescent="0.25">
      <c r="B34" s="28" t="s">
        <v>258</v>
      </c>
      <c r="C34" s="27">
        <v>3826</v>
      </c>
      <c r="D34" s="27">
        <v>3874</v>
      </c>
      <c r="E34" s="30">
        <v>7700</v>
      </c>
      <c r="F34" s="27"/>
      <c r="G34" s="27">
        <v>266</v>
      </c>
      <c r="H34" s="27">
        <v>280</v>
      </c>
      <c r="I34" s="30">
        <v>546</v>
      </c>
      <c r="J34" s="27"/>
      <c r="K34" s="27">
        <v>3560</v>
      </c>
      <c r="L34" s="27">
        <v>3594</v>
      </c>
      <c r="M34" s="30">
        <v>7154</v>
      </c>
    </row>
    <row r="35" spans="2:13" x14ac:dyDescent="0.25">
      <c r="B35" s="28" t="s">
        <v>257</v>
      </c>
      <c r="C35" s="27">
        <v>324585</v>
      </c>
      <c r="D35" s="27">
        <v>356041</v>
      </c>
      <c r="E35" s="30">
        <v>680626</v>
      </c>
      <c r="F35" s="27"/>
      <c r="G35" s="27">
        <v>174148</v>
      </c>
      <c r="H35" s="27">
        <v>196584</v>
      </c>
      <c r="I35" s="30">
        <v>370732</v>
      </c>
      <c r="J35" s="27"/>
      <c r="K35" s="27">
        <v>150437</v>
      </c>
      <c r="L35" s="27">
        <v>159457</v>
      </c>
      <c r="M35" s="30">
        <v>309894</v>
      </c>
    </row>
    <row r="36" spans="2:13" x14ac:dyDescent="0.25">
      <c r="B36" s="28" t="s">
        <v>256</v>
      </c>
      <c r="C36" s="27">
        <v>36204</v>
      </c>
      <c r="D36" s="27">
        <v>36408</v>
      </c>
      <c r="E36" s="30">
        <v>72612</v>
      </c>
      <c r="F36" s="27"/>
      <c r="G36" s="27">
        <v>2564</v>
      </c>
      <c r="H36" s="27">
        <v>2670</v>
      </c>
      <c r="I36" s="30">
        <v>5234</v>
      </c>
      <c r="J36" s="27"/>
      <c r="K36" s="27">
        <v>33640</v>
      </c>
      <c r="L36" s="27">
        <v>33738</v>
      </c>
      <c r="M36" s="30">
        <v>67378</v>
      </c>
    </row>
    <row r="37" spans="2:13" x14ac:dyDescent="0.25">
      <c r="B37" s="1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31" t="s">
        <v>255</v>
      </c>
      <c r="C38" s="30">
        <v>363686</v>
      </c>
      <c r="D38" s="30">
        <v>389953</v>
      </c>
      <c r="E38" s="30">
        <v>753639</v>
      </c>
      <c r="F38" s="30"/>
      <c r="G38" s="30">
        <v>63284</v>
      </c>
      <c r="H38" s="30">
        <v>70707</v>
      </c>
      <c r="I38" s="30">
        <v>133991</v>
      </c>
      <c r="J38" s="30"/>
      <c r="K38" s="30">
        <v>300402</v>
      </c>
      <c r="L38" s="30">
        <v>319246</v>
      </c>
      <c r="M38" s="30">
        <v>619648</v>
      </c>
    </row>
    <row r="39" spans="2:13" x14ac:dyDescent="0.25">
      <c r="B39" s="28" t="s">
        <v>254</v>
      </c>
      <c r="C39" s="27">
        <v>2718</v>
      </c>
      <c r="D39" s="27">
        <v>2956</v>
      </c>
      <c r="E39" s="30">
        <v>5674</v>
      </c>
      <c r="F39" s="27"/>
      <c r="G39" s="27">
        <v>181</v>
      </c>
      <c r="H39" s="27">
        <v>203</v>
      </c>
      <c r="I39" s="30">
        <v>384</v>
      </c>
      <c r="J39" s="27"/>
      <c r="K39" s="27">
        <v>2537</v>
      </c>
      <c r="L39" s="27">
        <v>2753</v>
      </c>
      <c r="M39" s="30">
        <v>5290</v>
      </c>
    </row>
    <row r="40" spans="2:13" x14ac:dyDescent="0.25">
      <c r="B40" s="28" t="s">
        <v>253</v>
      </c>
      <c r="C40" s="27">
        <v>4771</v>
      </c>
      <c r="D40" s="27">
        <v>5247</v>
      </c>
      <c r="E40" s="30">
        <v>10018</v>
      </c>
      <c r="F40" s="27"/>
      <c r="G40" s="27">
        <v>323</v>
      </c>
      <c r="H40" s="27">
        <v>377</v>
      </c>
      <c r="I40" s="30">
        <v>700</v>
      </c>
      <c r="J40" s="27"/>
      <c r="K40" s="27">
        <v>4448</v>
      </c>
      <c r="L40" s="27">
        <v>4870</v>
      </c>
      <c r="M40" s="30">
        <v>9318</v>
      </c>
    </row>
    <row r="41" spans="2:13" x14ac:dyDescent="0.25">
      <c r="B41" s="28" t="s">
        <v>252</v>
      </c>
      <c r="C41" s="27">
        <v>7898</v>
      </c>
      <c r="D41" s="27">
        <v>8202</v>
      </c>
      <c r="E41" s="30">
        <v>16100</v>
      </c>
      <c r="F41" s="27"/>
      <c r="G41" s="27">
        <v>531</v>
      </c>
      <c r="H41" s="27">
        <v>567</v>
      </c>
      <c r="I41" s="30">
        <v>1098</v>
      </c>
      <c r="J41" s="27"/>
      <c r="K41" s="27">
        <v>7367</v>
      </c>
      <c r="L41" s="27">
        <v>7635</v>
      </c>
      <c r="M41" s="30">
        <v>15002</v>
      </c>
    </row>
    <row r="42" spans="2:13" x14ac:dyDescent="0.25">
      <c r="B42" s="28" t="s">
        <v>251</v>
      </c>
      <c r="C42" s="27">
        <v>42823</v>
      </c>
      <c r="D42" s="27">
        <v>50528</v>
      </c>
      <c r="E42" s="30">
        <v>93351</v>
      </c>
      <c r="F42" s="27"/>
      <c r="G42" s="27">
        <v>2888</v>
      </c>
      <c r="H42" s="27">
        <v>3591</v>
      </c>
      <c r="I42" s="30">
        <v>6479</v>
      </c>
      <c r="J42" s="27"/>
      <c r="K42" s="27">
        <v>39935</v>
      </c>
      <c r="L42" s="27">
        <v>46937</v>
      </c>
      <c r="M42" s="30">
        <v>86872</v>
      </c>
    </row>
    <row r="43" spans="2:13" x14ac:dyDescent="0.25">
      <c r="B43" s="28" t="s">
        <v>250</v>
      </c>
      <c r="C43" s="27">
        <v>6360</v>
      </c>
      <c r="D43" s="27">
        <v>6353</v>
      </c>
      <c r="E43" s="30">
        <v>12713</v>
      </c>
      <c r="F43" s="27"/>
      <c r="G43" s="27">
        <v>428</v>
      </c>
      <c r="H43" s="27">
        <v>441</v>
      </c>
      <c r="I43" s="30">
        <v>869</v>
      </c>
      <c r="J43" s="27"/>
      <c r="K43" s="27">
        <v>5932</v>
      </c>
      <c r="L43" s="27">
        <v>5912</v>
      </c>
      <c r="M43" s="30">
        <v>11844</v>
      </c>
    </row>
    <row r="44" spans="2:13" x14ac:dyDescent="0.25">
      <c r="B44" s="28" t="s">
        <v>249</v>
      </c>
      <c r="C44" s="27">
        <v>21336</v>
      </c>
      <c r="D44" s="27">
        <v>21981</v>
      </c>
      <c r="E44" s="30">
        <v>43317</v>
      </c>
      <c r="F44" s="27"/>
      <c r="G44" s="27">
        <v>1442</v>
      </c>
      <c r="H44" s="27">
        <v>1546</v>
      </c>
      <c r="I44" s="30">
        <v>2988</v>
      </c>
      <c r="J44" s="27"/>
      <c r="K44" s="27">
        <v>19894</v>
      </c>
      <c r="L44" s="27">
        <v>20435</v>
      </c>
      <c r="M44" s="30">
        <v>40329</v>
      </c>
    </row>
    <row r="45" spans="2:13" x14ac:dyDescent="0.25">
      <c r="B45" s="28" t="s">
        <v>248</v>
      </c>
      <c r="C45" s="27">
        <v>12650</v>
      </c>
      <c r="D45" s="27">
        <v>13010</v>
      </c>
      <c r="E45" s="30">
        <v>25660</v>
      </c>
      <c r="F45" s="27"/>
      <c r="G45" s="27">
        <v>1880</v>
      </c>
      <c r="H45" s="27">
        <v>2008</v>
      </c>
      <c r="I45" s="30">
        <v>3888</v>
      </c>
      <c r="J45" s="27"/>
      <c r="K45" s="27">
        <v>10770</v>
      </c>
      <c r="L45" s="27">
        <v>11002</v>
      </c>
      <c r="M45" s="30">
        <v>21772</v>
      </c>
    </row>
    <row r="46" spans="2:13" x14ac:dyDescent="0.25">
      <c r="B46" s="28" t="s">
        <v>247</v>
      </c>
      <c r="C46" s="27">
        <v>12071</v>
      </c>
      <c r="D46" s="27">
        <v>12406</v>
      </c>
      <c r="E46" s="30">
        <v>24477</v>
      </c>
      <c r="F46" s="27"/>
      <c r="G46" s="27">
        <v>811</v>
      </c>
      <c r="H46" s="27">
        <v>867</v>
      </c>
      <c r="I46" s="30">
        <v>1678</v>
      </c>
      <c r="J46" s="27"/>
      <c r="K46" s="27">
        <v>11260</v>
      </c>
      <c r="L46" s="27">
        <v>11539</v>
      </c>
      <c r="M46" s="30">
        <v>22799</v>
      </c>
    </row>
    <row r="47" spans="2:13" x14ac:dyDescent="0.25">
      <c r="B47" s="28" t="s">
        <v>246</v>
      </c>
      <c r="C47" s="27">
        <v>14540</v>
      </c>
      <c r="D47" s="27">
        <v>14879</v>
      </c>
      <c r="E47" s="30">
        <v>29419</v>
      </c>
      <c r="F47" s="27"/>
      <c r="G47" s="27">
        <v>1015</v>
      </c>
      <c r="H47" s="27">
        <v>1084</v>
      </c>
      <c r="I47" s="30">
        <v>2099</v>
      </c>
      <c r="J47" s="27"/>
      <c r="K47" s="27">
        <v>13525</v>
      </c>
      <c r="L47" s="27">
        <v>13795</v>
      </c>
      <c r="M47" s="30">
        <v>27320</v>
      </c>
    </row>
    <row r="48" spans="2:13" x14ac:dyDescent="0.25">
      <c r="B48" s="28" t="s">
        <v>245</v>
      </c>
      <c r="C48" s="27">
        <v>6795</v>
      </c>
      <c r="D48" s="27">
        <v>6944</v>
      </c>
      <c r="E48" s="30">
        <v>13739</v>
      </c>
      <c r="F48" s="27"/>
      <c r="G48" s="27">
        <v>988</v>
      </c>
      <c r="H48" s="27">
        <v>1040</v>
      </c>
      <c r="I48" s="30">
        <v>2028</v>
      </c>
      <c r="J48" s="27"/>
      <c r="K48" s="27">
        <v>5807</v>
      </c>
      <c r="L48" s="27">
        <v>5904</v>
      </c>
      <c r="M48" s="30">
        <v>11711</v>
      </c>
    </row>
    <row r="49" spans="2:13" x14ac:dyDescent="0.25">
      <c r="B49" s="28" t="s">
        <v>244</v>
      </c>
      <c r="C49" s="27">
        <v>24650</v>
      </c>
      <c r="D49" s="27">
        <v>24276</v>
      </c>
      <c r="E49" s="30">
        <v>48926</v>
      </c>
      <c r="F49" s="27"/>
      <c r="G49" s="27">
        <v>3635</v>
      </c>
      <c r="H49" s="27">
        <v>3707</v>
      </c>
      <c r="I49" s="30">
        <v>7342</v>
      </c>
      <c r="J49" s="27"/>
      <c r="K49" s="27">
        <v>21015</v>
      </c>
      <c r="L49" s="27">
        <v>20569</v>
      </c>
      <c r="M49" s="30">
        <v>41584</v>
      </c>
    </row>
    <row r="50" spans="2:13" x14ac:dyDescent="0.25">
      <c r="B50" s="28" t="s">
        <v>243</v>
      </c>
      <c r="C50" s="27">
        <v>11748</v>
      </c>
      <c r="D50" s="27">
        <v>11971</v>
      </c>
      <c r="E50" s="30">
        <v>23719</v>
      </c>
      <c r="F50" s="27"/>
      <c r="G50" s="27">
        <v>796</v>
      </c>
      <c r="H50" s="27">
        <v>838</v>
      </c>
      <c r="I50" s="30">
        <v>1634</v>
      </c>
      <c r="J50" s="27"/>
      <c r="K50" s="27">
        <v>10952</v>
      </c>
      <c r="L50" s="27">
        <v>11133</v>
      </c>
      <c r="M50" s="30">
        <v>22085</v>
      </c>
    </row>
    <row r="51" spans="2:13" x14ac:dyDescent="0.25">
      <c r="B51" s="28" t="s">
        <v>242</v>
      </c>
      <c r="C51" s="27">
        <v>109973</v>
      </c>
      <c r="D51" s="27">
        <v>119900</v>
      </c>
      <c r="E51" s="30">
        <v>229873</v>
      </c>
      <c r="F51" s="27"/>
      <c r="G51" s="27">
        <v>40757</v>
      </c>
      <c r="H51" s="27">
        <v>46046</v>
      </c>
      <c r="I51" s="30">
        <v>86803</v>
      </c>
      <c r="J51" s="27"/>
      <c r="K51" s="27">
        <v>69216</v>
      </c>
      <c r="L51" s="27">
        <v>73854</v>
      </c>
      <c r="M51" s="30">
        <v>143070</v>
      </c>
    </row>
    <row r="52" spans="2:13" x14ac:dyDescent="0.25">
      <c r="B52" s="28" t="s">
        <v>241</v>
      </c>
      <c r="C52" s="27">
        <v>16856</v>
      </c>
      <c r="D52" s="27">
        <v>17830</v>
      </c>
      <c r="E52" s="30">
        <v>34686</v>
      </c>
      <c r="F52" s="27"/>
      <c r="G52" s="27">
        <v>1142</v>
      </c>
      <c r="H52" s="27">
        <v>1241</v>
      </c>
      <c r="I52" s="30">
        <v>2383</v>
      </c>
      <c r="J52" s="27"/>
      <c r="K52" s="27">
        <v>15714</v>
      </c>
      <c r="L52" s="27">
        <v>16589</v>
      </c>
      <c r="M52" s="30">
        <v>32303</v>
      </c>
    </row>
    <row r="53" spans="2:13" x14ac:dyDescent="0.25">
      <c r="B53" s="28" t="s">
        <v>240</v>
      </c>
      <c r="C53" s="27">
        <v>1953</v>
      </c>
      <c r="D53" s="27">
        <v>2002</v>
      </c>
      <c r="E53" s="30">
        <v>3955</v>
      </c>
      <c r="F53" s="27"/>
      <c r="G53" s="27">
        <v>128</v>
      </c>
      <c r="H53" s="27">
        <v>140</v>
      </c>
      <c r="I53" s="30">
        <v>268</v>
      </c>
      <c r="J53" s="27"/>
      <c r="K53" s="27">
        <v>1825</v>
      </c>
      <c r="L53" s="27">
        <v>1862</v>
      </c>
      <c r="M53" s="30">
        <v>3687</v>
      </c>
    </row>
    <row r="54" spans="2:13" x14ac:dyDescent="0.25">
      <c r="B54" s="28" t="s">
        <v>239</v>
      </c>
      <c r="C54" s="27">
        <v>22871</v>
      </c>
      <c r="D54" s="27">
        <v>23697</v>
      </c>
      <c r="E54" s="30">
        <v>46568</v>
      </c>
      <c r="F54" s="27"/>
      <c r="G54" s="27">
        <v>3353</v>
      </c>
      <c r="H54" s="27">
        <v>3609</v>
      </c>
      <c r="I54" s="30">
        <v>6962</v>
      </c>
      <c r="J54" s="27"/>
      <c r="K54" s="27">
        <v>19518</v>
      </c>
      <c r="L54" s="27">
        <v>20088</v>
      </c>
      <c r="M54" s="30">
        <v>39606</v>
      </c>
    </row>
    <row r="55" spans="2:13" x14ac:dyDescent="0.25">
      <c r="B55" s="28" t="s">
        <v>238</v>
      </c>
      <c r="C55" s="27">
        <v>22386</v>
      </c>
      <c r="D55" s="27">
        <v>23886</v>
      </c>
      <c r="E55" s="30">
        <v>46272</v>
      </c>
      <c r="F55" s="27"/>
      <c r="G55" s="27">
        <v>1539</v>
      </c>
      <c r="H55" s="27">
        <v>1702</v>
      </c>
      <c r="I55" s="30">
        <v>3241</v>
      </c>
      <c r="J55" s="27"/>
      <c r="K55" s="27">
        <v>20847</v>
      </c>
      <c r="L55" s="27">
        <v>22184</v>
      </c>
      <c r="M55" s="30">
        <v>43031</v>
      </c>
    </row>
    <row r="56" spans="2:13" x14ac:dyDescent="0.25">
      <c r="B56" s="28" t="s">
        <v>237</v>
      </c>
      <c r="C56" s="27">
        <v>21287</v>
      </c>
      <c r="D56" s="27">
        <v>23885</v>
      </c>
      <c r="E56" s="30">
        <v>45172</v>
      </c>
      <c r="F56" s="27"/>
      <c r="G56" s="27">
        <v>1447</v>
      </c>
      <c r="H56" s="27">
        <v>1700</v>
      </c>
      <c r="I56" s="30">
        <v>3147</v>
      </c>
      <c r="J56" s="27"/>
      <c r="K56" s="27">
        <v>19840</v>
      </c>
      <c r="L56" s="27">
        <v>22185</v>
      </c>
      <c r="M56" s="30">
        <v>42025</v>
      </c>
    </row>
    <row r="57" spans="2:13" x14ac:dyDescent="0.25">
      <c r="B57" s="1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31" t="s">
        <v>236</v>
      </c>
      <c r="C58" s="30">
        <v>307177</v>
      </c>
      <c r="D58" s="30">
        <v>321008</v>
      </c>
      <c r="E58" s="30">
        <v>628185</v>
      </c>
      <c r="F58" s="30"/>
      <c r="G58" s="30">
        <v>40773</v>
      </c>
      <c r="H58" s="30">
        <v>44976</v>
      </c>
      <c r="I58" s="30">
        <v>85749</v>
      </c>
      <c r="J58" s="30"/>
      <c r="K58" s="30">
        <v>266404</v>
      </c>
      <c r="L58" s="30">
        <v>276032</v>
      </c>
      <c r="M58" s="30">
        <v>542436</v>
      </c>
    </row>
    <row r="59" spans="2:13" x14ac:dyDescent="0.25">
      <c r="B59" s="28" t="s">
        <v>235</v>
      </c>
      <c r="C59" s="27">
        <v>18988</v>
      </c>
      <c r="D59" s="27">
        <v>19092</v>
      </c>
      <c r="E59" s="27">
        <v>38080</v>
      </c>
      <c r="F59" s="27"/>
      <c r="G59" s="27">
        <v>1329</v>
      </c>
      <c r="H59" s="27">
        <v>1380</v>
      </c>
      <c r="I59" s="30">
        <v>2709</v>
      </c>
      <c r="J59" s="27"/>
      <c r="K59" s="27">
        <v>17659</v>
      </c>
      <c r="L59" s="27">
        <v>17712</v>
      </c>
      <c r="M59" s="30">
        <v>35371</v>
      </c>
    </row>
    <row r="60" spans="2:13" x14ac:dyDescent="0.25">
      <c r="B60" s="28" t="s">
        <v>234</v>
      </c>
      <c r="C60" s="27">
        <v>84845</v>
      </c>
      <c r="D60" s="27">
        <v>91680</v>
      </c>
      <c r="E60" s="27">
        <v>176525</v>
      </c>
      <c r="F60" s="27"/>
      <c r="G60" s="27">
        <v>20518</v>
      </c>
      <c r="H60" s="27">
        <v>23282</v>
      </c>
      <c r="I60" s="30">
        <v>43800</v>
      </c>
      <c r="J60" s="27"/>
      <c r="K60" s="27">
        <v>64327</v>
      </c>
      <c r="L60" s="27">
        <v>68398</v>
      </c>
      <c r="M60" s="30">
        <v>132725</v>
      </c>
    </row>
    <row r="61" spans="2:13" x14ac:dyDescent="0.25">
      <c r="B61" s="28" t="s">
        <v>233</v>
      </c>
      <c r="C61" s="27">
        <v>41122</v>
      </c>
      <c r="D61" s="27">
        <v>42537</v>
      </c>
      <c r="E61" s="27">
        <v>83659</v>
      </c>
      <c r="F61" s="27"/>
      <c r="G61" s="27">
        <v>6192</v>
      </c>
      <c r="H61" s="27">
        <v>6659</v>
      </c>
      <c r="I61" s="30">
        <v>12851</v>
      </c>
      <c r="J61" s="27"/>
      <c r="K61" s="27">
        <v>34930</v>
      </c>
      <c r="L61" s="27">
        <v>35878</v>
      </c>
      <c r="M61" s="30">
        <v>70808</v>
      </c>
    </row>
    <row r="62" spans="2:13" x14ac:dyDescent="0.25">
      <c r="B62" s="28" t="s">
        <v>232</v>
      </c>
      <c r="C62" s="27">
        <v>24945</v>
      </c>
      <c r="D62" s="27">
        <v>25564</v>
      </c>
      <c r="E62" s="27">
        <v>50509</v>
      </c>
      <c r="F62" s="27"/>
      <c r="G62" s="27">
        <v>1743</v>
      </c>
      <c r="H62" s="27">
        <v>1859</v>
      </c>
      <c r="I62" s="30">
        <v>3602</v>
      </c>
      <c r="J62" s="27"/>
      <c r="K62" s="27">
        <v>23202</v>
      </c>
      <c r="L62" s="27">
        <v>23705</v>
      </c>
      <c r="M62" s="30">
        <v>46907</v>
      </c>
    </row>
    <row r="63" spans="2:13" x14ac:dyDescent="0.25">
      <c r="B63" s="28" t="s">
        <v>231</v>
      </c>
      <c r="C63" s="27">
        <v>45314</v>
      </c>
      <c r="D63" s="27">
        <v>47022</v>
      </c>
      <c r="E63" s="27">
        <v>92336</v>
      </c>
      <c r="F63" s="27"/>
      <c r="G63" s="27">
        <v>3205</v>
      </c>
      <c r="H63" s="27">
        <v>3441</v>
      </c>
      <c r="I63" s="30">
        <v>6646</v>
      </c>
      <c r="J63" s="27"/>
      <c r="K63" s="27">
        <v>42109</v>
      </c>
      <c r="L63" s="27">
        <v>43581</v>
      </c>
      <c r="M63" s="30">
        <v>85690</v>
      </c>
    </row>
    <row r="64" spans="2:13" x14ac:dyDescent="0.25">
      <c r="B64" s="28" t="s">
        <v>230</v>
      </c>
      <c r="C64" s="27">
        <v>66649</v>
      </c>
      <c r="D64" s="27">
        <v>69547</v>
      </c>
      <c r="E64" s="27">
        <v>136196</v>
      </c>
      <c r="F64" s="27"/>
      <c r="G64" s="27">
        <v>4574</v>
      </c>
      <c r="H64" s="27">
        <v>4944</v>
      </c>
      <c r="I64" s="30">
        <v>9518</v>
      </c>
      <c r="J64" s="27"/>
      <c r="K64" s="27">
        <v>62075</v>
      </c>
      <c r="L64" s="27">
        <v>64603</v>
      </c>
      <c r="M64" s="30">
        <v>126678</v>
      </c>
    </row>
    <row r="65" spans="2:13" x14ac:dyDescent="0.25">
      <c r="B65" s="28" t="s">
        <v>229</v>
      </c>
      <c r="C65" s="27">
        <v>6697</v>
      </c>
      <c r="D65" s="27">
        <v>6562</v>
      </c>
      <c r="E65" s="27">
        <v>13259</v>
      </c>
      <c r="F65" s="27"/>
      <c r="G65" s="27">
        <v>455</v>
      </c>
      <c r="H65" s="27">
        <v>456</v>
      </c>
      <c r="I65" s="30">
        <v>911</v>
      </c>
      <c r="J65" s="27"/>
      <c r="K65" s="27">
        <v>6242</v>
      </c>
      <c r="L65" s="27">
        <v>6106</v>
      </c>
      <c r="M65" s="30">
        <v>12348</v>
      </c>
    </row>
    <row r="66" spans="2:13" x14ac:dyDescent="0.25">
      <c r="B66" s="28" t="s">
        <v>228</v>
      </c>
      <c r="C66" s="27">
        <v>10307</v>
      </c>
      <c r="D66" s="27">
        <v>10365</v>
      </c>
      <c r="E66" s="27">
        <v>20672</v>
      </c>
      <c r="F66" s="27"/>
      <c r="G66" s="27">
        <v>730</v>
      </c>
      <c r="H66" s="27">
        <v>760</v>
      </c>
      <c r="I66" s="30">
        <v>1490</v>
      </c>
      <c r="J66" s="27"/>
      <c r="K66" s="27">
        <v>9577</v>
      </c>
      <c r="L66" s="27">
        <v>9605</v>
      </c>
      <c r="M66" s="30">
        <v>19182</v>
      </c>
    </row>
    <row r="67" spans="2:13" x14ac:dyDescent="0.25">
      <c r="B67" s="28" t="s">
        <v>227</v>
      </c>
      <c r="C67" s="27">
        <v>8310</v>
      </c>
      <c r="D67" s="27">
        <v>8639</v>
      </c>
      <c r="E67" s="27">
        <v>16949</v>
      </c>
      <c r="F67" s="27"/>
      <c r="G67" s="27">
        <v>2027</v>
      </c>
      <c r="H67" s="27">
        <v>2195</v>
      </c>
      <c r="I67" s="30">
        <v>4222</v>
      </c>
      <c r="J67" s="27"/>
      <c r="K67" s="27">
        <v>6283</v>
      </c>
      <c r="L67" s="27">
        <v>6444</v>
      </c>
      <c r="M67" s="30">
        <v>12727</v>
      </c>
    </row>
    <row r="68" spans="2:13" x14ac:dyDescent="0.25">
      <c r="B68" s="1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31" t="s">
        <v>226</v>
      </c>
      <c r="C69" s="30">
        <v>146420</v>
      </c>
      <c r="D69" s="30">
        <v>150165</v>
      </c>
      <c r="E69" s="30">
        <v>296585</v>
      </c>
      <c r="F69" s="30"/>
      <c r="G69" s="30">
        <v>20240</v>
      </c>
      <c r="H69" s="30">
        <v>21745</v>
      </c>
      <c r="I69" s="30">
        <v>41985</v>
      </c>
      <c r="J69" s="30"/>
      <c r="K69" s="30">
        <v>126180</v>
      </c>
      <c r="L69" s="30">
        <v>128420</v>
      </c>
      <c r="M69" s="30">
        <v>254600</v>
      </c>
    </row>
    <row r="70" spans="2:13" x14ac:dyDescent="0.25">
      <c r="B70" s="28" t="s">
        <v>225</v>
      </c>
      <c r="C70" s="27">
        <v>14519</v>
      </c>
      <c r="D70" s="27">
        <v>14672</v>
      </c>
      <c r="E70" s="27">
        <v>29191</v>
      </c>
      <c r="F70" s="27"/>
      <c r="G70" s="27">
        <v>1009</v>
      </c>
      <c r="H70" s="27">
        <v>1057</v>
      </c>
      <c r="I70" s="27">
        <v>2066</v>
      </c>
      <c r="J70" s="27"/>
      <c r="K70" s="27">
        <v>13510</v>
      </c>
      <c r="L70" s="27">
        <v>13615</v>
      </c>
      <c r="M70" s="27">
        <v>27125</v>
      </c>
    </row>
    <row r="71" spans="2:13" x14ac:dyDescent="0.25">
      <c r="B71" s="28" t="s">
        <v>224</v>
      </c>
      <c r="C71" s="27">
        <v>26530</v>
      </c>
      <c r="D71" s="27">
        <v>26626</v>
      </c>
      <c r="E71" s="27">
        <v>53156</v>
      </c>
      <c r="F71" s="27"/>
      <c r="G71" s="27">
        <v>1869</v>
      </c>
      <c r="H71" s="27">
        <v>1937</v>
      </c>
      <c r="I71" s="27">
        <v>3806</v>
      </c>
      <c r="J71" s="27"/>
      <c r="K71" s="27">
        <v>24661</v>
      </c>
      <c r="L71" s="27">
        <v>24689</v>
      </c>
      <c r="M71" s="27">
        <v>49350</v>
      </c>
    </row>
    <row r="72" spans="2:13" x14ac:dyDescent="0.25">
      <c r="B72" s="28" t="s">
        <v>223</v>
      </c>
      <c r="C72" s="27">
        <v>4028</v>
      </c>
      <c r="D72" s="27">
        <v>4101</v>
      </c>
      <c r="E72" s="27">
        <v>8129</v>
      </c>
      <c r="F72" s="27"/>
      <c r="G72" s="27">
        <v>277</v>
      </c>
      <c r="H72" s="27">
        <v>288</v>
      </c>
      <c r="I72" s="27">
        <v>565</v>
      </c>
      <c r="J72" s="27"/>
      <c r="K72" s="27">
        <v>3751</v>
      </c>
      <c r="L72" s="27">
        <v>3813</v>
      </c>
      <c r="M72" s="27">
        <v>7564</v>
      </c>
    </row>
    <row r="73" spans="2:13" x14ac:dyDescent="0.25">
      <c r="B73" s="28" t="s">
        <v>222</v>
      </c>
      <c r="C73" s="27">
        <v>44107</v>
      </c>
      <c r="D73" s="27">
        <v>45531</v>
      </c>
      <c r="E73" s="27">
        <v>89638</v>
      </c>
      <c r="F73" s="27"/>
      <c r="G73" s="27">
        <v>3129</v>
      </c>
      <c r="H73" s="27">
        <v>3344</v>
      </c>
      <c r="I73" s="27">
        <v>6473</v>
      </c>
      <c r="J73" s="27"/>
      <c r="K73" s="27">
        <v>40978</v>
      </c>
      <c r="L73" s="27">
        <v>42187</v>
      </c>
      <c r="M73" s="27">
        <v>83165</v>
      </c>
    </row>
    <row r="74" spans="2:13" x14ac:dyDescent="0.25">
      <c r="B74" s="28" t="s">
        <v>221</v>
      </c>
      <c r="C74" s="27">
        <v>57236</v>
      </c>
      <c r="D74" s="27">
        <v>59235</v>
      </c>
      <c r="E74" s="27">
        <v>116471</v>
      </c>
      <c r="F74" s="27"/>
      <c r="G74" s="27">
        <v>13956</v>
      </c>
      <c r="H74" s="27">
        <v>15119</v>
      </c>
      <c r="I74" s="27">
        <v>29075</v>
      </c>
      <c r="J74" s="27"/>
      <c r="K74" s="27">
        <v>43280</v>
      </c>
      <c r="L74" s="27">
        <v>44116</v>
      </c>
      <c r="M74" s="27">
        <v>87396</v>
      </c>
    </row>
    <row r="75" spans="2:13" x14ac:dyDescent="0.25">
      <c r="B75" s="1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31" t="s">
        <v>220</v>
      </c>
      <c r="C76" s="30">
        <v>225847</v>
      </c>
      <c r="D76" s="30">
        <v>230580</v>
      </c>
      <c r="E76" s="30">
        <v>456427</v>
      </c>
      <c r="F76" s="30"/>
      <c r="G76" s="30">
        <v>32814</v>
      </c>
      <c r="H76" s="30">
        <v>35040</v>
      </c>
      <c r="I76" s="30">
        <v>67854</v>
      </c>
      <c r="J76" s="30"/>
      <c r="K76" s="30">
        <v>193033</v>
      </c>
      <c r="L76" s="30">
        <v>195540</v>
      </c>
      <c r="M76" s="30">
        <v>388573</v>
      </c>
    </row>
    <row r="77" spans="2:13" x14ac:dyDescent="0.25">
      <c r="B77" s="28" t="s">
        <v>219</v>
      </c>
      <c r="C77" s="27">
        <v>12657</v>
      </c>
      <c r="D77" s="27">
        <v>12355</v>
      </c>
      <c r="E77" s="27">
        <v>25012</v>
      </c>
      <c r="F77" s="27"/>
      <c r="G77" s="27">
        <v>872</v>
      </c>
      <c r="H77" s="27">
        <v>879</v>
      </c>
      <c r="I77" s="27">
        <v>1751</v>
      </c>
      <c r="J77" s="27"/>
      <c r="K77" s="27">
        <v>11785</v>
      </c>
      <c r="L77" s="27">
        <v>11476</v>
      </c>
      <c r="M77" s="27">
        <v>23261</v>
      </c>
    </row>
    <row r="78" spans="2:13" x14ac:dyDescent="0.25">
      <c r="B78" s="28" t="s">
        <v>218</v>
      </c>
      <c r="C78" s="27">
        <v>18539</v>
      </c>
      <c r="D78" s="27">
        <v>18919</v>
      </c>
      <c r="E78" s="27">
        <v>37458</v>
      </c>
      <c r="F78" s="27"/>
      <c r="G78" s="27">
        <v>1266</v>
      </c>
      <c r="H78" s="27">
        <v>1341</v>
      </c>
      <c r="I78" s="27">
        <v>2607</v>
      </c>
      <c r="J78" s="27"/>
      <c r="K78" s="27">
        <v>17273</v>
      </c>
      <c r="L78" s="27">
        <v>17578</v>
      </c>
      <c r="M78" s="27">
        <v>34851</v>
      </c>
    </row>
    <row r="79" spans="2:13" x14ac:dyDescent="0.25">
      <c r="B79" s="28" t="s">
        <v>217</v>
      </c>
      <c r="C79" s="27">
        <v>4197</v>
      </c>
      <c r="D79" s="27">
        <v>4251</v>
      </c>
      <c r="E79" s="27">
        <v>8448</v>
      </c>
      <c r="F79" s="27"/>
      <c r="G79" s="27">
        <v>1014</v>
      </c>
      <c r="H79" s="27">
        <v>1067</v>
      </c>
      <c r="I79" s="27">
        <v>2081</v>
      </c>
      <c r="J79" s="27"/>
      <c r="K79" s="27">
        <v>3183</v>
      </c>
      <c r="L79" s="27">
        <v>3184</v>
      </c>
      <c r="M79" s="27">
        <v>6367</v>
      </c>
    </row>
    <row r="80" spans="2:13" x14ac:dyDescent="0.25">
      <c r="B80" s="28" t="s">
        <v>216</v>
      </c>
      <c r="C80" s="27">
        <v>11722</v>
      </c>
      <c r="D80" s="27">
        <v>12127</v>
      </c>
      <c r="E80" s="27">
        <v>23849</v>
      </c>
      <c r="F80" s="27"/>
      <c r="G80" s="27">
        <v>789</v>
      </c>
      <c r="H80" s="27">
        <v>852</v>
      </c>
      <c r="I80" s="27">
        <v>1641</v>
      </c>
      <c r="J80" s="27"/>
      <c r="K80" s="27">
        <v>10933</v>
      </c>
      <c r="L80" s="27">
        <v>11275</v>
      </c>
      <c r="M80" s="27">
        <v>22208</v>
      </c>
    </row>
    <row r="81" spans="2:13" x14ac:dyDescent="0.25">
      <c r="B81" s="28" t="s">
        <v>215</v>
      </c>
      <c r="C81" s="27">
        <v>13649</v>
      </c>
      <c r="D81" s="27">
        <v>13444</v>
      </c>
      <c r="E81" s="27">
        <v>27093</v>
      </c>
      <c r="F81" s="27"/>
      <c r="G81" s="27">
        <v>938</v>
      </c>
      <c r="H81" s="27">
        <v>955</v>
      </c>
      <c r="I81" s="27">
        <v>1893</v>
      </c>
      <c r="J81" s="27"/>
      <c r="K81" s="27">
        <v>12711</v>
      </c>
      <c r="L81" s="27">
        <v>12489</v>
      </c>
      <c r="M81" s="27">
        <v>25200</v>
      </c>
    </row>
    <row r="82" spans="2:13" x14ac:dyDescent="0.25">
      <c r="B82" s="28" t="s">
        <v>214</v>
      </c>
      <c r="C82" s="27">
        <v>6297</v>
      </c>
      <c r="D82" s="27">
        <v>6370</v>
      </c>
      <c r="E82" s="27">
        <v>12667</v>
      </c>
      <c r="F82" s="27"/>
      <c r="G82" s="27">
        <v>1507</v>
      </c>
      <c r="H82" s="27">
        <v>1583</v>
      </c>
      <c r="I82" s="27">
        <v>3090</v>
      </c>
      <c r="J82" s="27"/>
      <c r="K82" s="27">
        <v>4790</v>
      </c>
      <c r="L82" s="27">
        <v>4787</v>
      </c>
      <c r="M82" s="27">
        <v>9577</v>
      </c>
    </row>
    <row r="83" spans="2:13" x14ac:dyDescent="0.25">
      <c r="B83" s="28" t="s">
        <v>213</v>
      </c>
      <c r="C83" s="27">
        <v>5940</v>
      </c>
      <c r="D83" s="27">
        <v>6005</v>
      </c>
      <c r="E83" s="27">
        <v>11945</v>
      </c>
      <c r="F83" s="27"/>
      <c r="G83" s="27">
        <v>418</v>
      </c>
      <c r="H83" s="27">
        <v>438</v>
      </c>
      <c r="I83" s="27">
        <v>856</v>
      </c>
      <c r="J83" s="27"/>
      <c r="K83" s="27">
        <v>5522</v>
      </c>
      <c r="L83" s="27">
        <v>5567</v>
      </c>
      <c r="M83" s="27">
        <v>11089</v>
      </c>
    </row>
    <row r="84" spans="2:13" x14ac:dyDescent="0.25">
      <c r="B84" s="28" t="s">
        <v>212</v>
      </c>
      <c r="C84" s="27">
        <v>3355</v>
      </c>
      <c r="D84" s="27">
        <v>3295</v>
      </c>
      <c r="E84" s="27">
        <v>6650</v>
      </c>
      <c r="F84" s="27"/>
      <c r="G84" s="27">
        <v>235</v>
      </c>
      <c r="H84" s="27">
        <v>236</v>
      </c>
      <c r="I84" s="27">
        <v>471</v>
      </c>
      <c r="J84" s="27"/>
      <c r="K84" s="27">
        <v>3120</v>
      </c>
      <c r="L84" s="27">
        <v>3059</v>
      </c>
      <c r="M84" s="27">
        <v>6179</v>
      </c>
    </row>
    <row r="85" spans="2:13" x14ac:dyDescent="0.25">
      <c r="B85" s="28" t="s">
        <v>211</v>
      </c>
      <c r="C85" s="27">
        <v>11688</v>
      </c>
      <c r="D85" s="27">
        <v>11655</v>
      </c>
      <c r="E85" s="27">
        <v>23343</v>
      </c>
      <c r="F85" s="27"/>
      <c r="G85" s="27">
        <v>792</v>
      </c>
      <c r="H85" s="27">
        <v>816</v>
      </c>
      <c r="I85" s="27">
        <v>1608</v>
      </c>
      <c r="J85" s="27"/>
      <c r="K85" s="27">
        <v>10896</v>
      </c>
      <c r="L85" s="27">
        <v>10839</v>
      </c>
      <c r="M85" s="27">
        <v>21735</v>
      </c>
    </row>
    <row r="86" spans="2:13" x14ac:dyDescent="0.25">
      <c r="B86" s="28" t="s">
        <v>210</v>
      </c>
      <c r="C86" s="27">
        <v>12129</v>
      </c>
      <c r="D86" s="27">
        <v>12470</v>
      </c>
      <c r="E86" s="27">
        <v>24599</v>
      </c>
      <c r="F86" s="27"/>
      <c r="G86" s="27">
        <v>1856</v>
      </c>
      <c r="H86" s="27">
        <v>1982</v>
      </c>
      <c r="I86" s="27">
        <v>3838</v>
      </c>
      <c r="J86" s="27"/>
      <c r="K86" s="27">
        <v>10273</v>
      </c>
      <c r="L86" s="27">
        <v>10488</v>
      </c>
      <c r="M86" s="27">
        <v>20761</v>
      </c>
    </row>
    <row r="87" spans="2:13" x14ac:dyDescent="0.25">
      <c r="B87" s="28" t="s">
        <v>209</v>
      </c>
      <c r="C87" s="27">
        <v>9972</v>
      </c>
      <c r="D87" s="27">
        <v>9838</v>
      </c>
      <c r="E87" s="27">
        <v>19810</v>
      </c>
      <c r="F87" s="27"/>
      <c r="G87" s="27">
        <v>697</v>
      </c>
      <c r="H87" s="27">
        <v>710</v>
      </c>
      <c r="I87" s="27">
        <v>1407</v>
      </c>
      <c r="J87" s="27"/>
      <c r="K87" s="27">
        <v>9275</v>
      </c>
      <c r="L87" s="27">
        <v>9128</v>
      </c>
      <c r="M87" s="27">
        <v>18403</v>
      </c>
    </row>
    <row r="88" spans="2:13" x14ac:dyDescent="0.25">
      <c r="B88" s="28" t="s">
        <v>208</v>
      </c>
      <c r="C88" s="27">
        <v>6352</v>
      </c>
      <c r="D88" s="27">
        <v>6531</v>
      </c>
      <c r="E88" s="27">
        <v>12883</v>
      </c>
      <c r="F88" s="27"/>
      <c r="G88" s="27">
        <v>434</v>
      </c>
      <c r="H88" s="27">
        <v>468</v>
      </c>
      <c r="I88" s="27">
        <v>902</v>
      </c>
      <c r="J88" s="27"/>
      <c r="K88" s="27">
        <v>5918</v>
      </c>
      <c r="L88" s="27">
        <v>6063</v>
      </c>
      <c r="M88" s="27">
        <v>11981</v>
      </c>
    </row>
    <row r="89" spans="2:13" x14ac:dyDescent="0.25">
      <c r="B89" s="28" t="s">
        <v>207</v>
      </c>
      <c r="C89" s="27">
        <v>17023</v>
      </c>
      <c r="D89" s="27">
        <v>17401</v>
      </c>
      <c r="E89" s="27">
        <v>34424</v>
      </c>
      <c r="F89" s="27"/>
      <c r="G89" s="27">
        <v>4150</v>
      </c>
      <c r="H89" s="27">
        <v>4432</v>
      </c>
      <c r="I89" s="27">
        <v>8582</v>
      </c>
      <c r="J89" s="27"/>
      <c r="K89" s="27">
        <v>12873</v>
      </c>
      <c r="L89" s="27">
        <v>12969</v>
      </c>
      <c r="M89" s="27">
        <v>25842</v>
      </c>
    </row>
    <row r="90" spans="2:13" x14ac:dyDescent="0.25">
      <c r="B90" s="28" t="s">
        <v>206</v>
      </c>
      <c r="C90" s="27">
        <v>18085</v>
      </c>
      <c r="D90" s="27">
        <v>19098</v>
      </c>
      <c r="E90" s="27">
        <v>37183</v>
      </c>
      <c r="F90" s="27"/>
      <c r="G90" s="27">
        <v>4271</v>
      </c>
      <c r="H90" s="27">
        <v>4711</v>
      </c>
      <c r="I90" s="27">
        <v>8982</v>
      </c>
      <c r="J90" s="27"/>
      <c r="K90" s="27">
        <v>13814</v>
      </c>
      <c r="L90" s="27">
        <v>14387</v>
      </c>
      <c r="M90" s="27">
        <v>28201</v>
      </c>
    </row>
    <row r="91" spans="2:13" x14ac:dyDescent="0.25">
      <c r="B91" s="28" t="s">
        <v>205</v>
      </c>
      <c r="C91" s="27">
        <v>5344</v>
      </c>
      <c r="D91" s="27">
        <v>5426</v>
      </c>
      <c r="E91" s="27">
        <v>10770</v>
      </c>
      <c r="F91" s="27"/>
      <c r="G91" s="27">
        <v>365</v>
      </c>
      <c r="H91" s="27">
        <v>390</v>
      </c>
      <c r="I91" s="27">
        <v>755</v>
      </c>
      <c r="J91" s="27"/>
      <c r="K91" s="27">
        <v>4979</v>
      </c>
      <c r="L91" s="27">
        <v>5036</v>
      </c>
      <c r="M91" s="27">
        <v>10015</v>
      </c>
    </row>
    <row r="92" spans="2:13" x14ac:dyDescent="0.25">
      <c r="B92" s="28" t="s">
        <v>204</v>
      </c>
      <c r="C92" s="27">
        <v>24935</v>
      </c>
      <c r="D92" s="27">
        <v>25993</v>
      </c>
      <c r="E92" s="27">
        <v>50928</v>
      </c>
      <c r="F92" s="27"/>
      <c r="G92" s="27">
        <v>9360</v>
      </c>
      <c r="H92" s="27">
        <v>10043</v>
      </c>
      <c r="I92" s="27">
        <v>19403</v>
      </c>
      <c r="J92" s="27"/>
      <c r="K92" s="27">
        <v>15575</v>
      </c>
      <c r="L92" s="27">
        <v>15950</v>
      </c>
      <c r="M92" s="27">
        <v>31525</v>
      </c>
    </row>
    <row r="93" spans="2:13" x14ac:dyDescent="0.25">
      <c r="B93" s="28" t="s">
        <v>203</v>
      </c>
      <c r="C93" s="27">
        <v>3010</v>
      </c>
      <c r="D93" s="27">
        <v>3208</v>
      </c>
      <c r="E93" s="27">
        <v>6218</v>
      </c>
      <c r="F93" s="27"/>
      <c r="G93" s="27">
        <v>440</v>
      </c>
      <c r="H93" s="27">
        <v>485</v>
      </c>
      <c r="I93" s="27">
        <v>925</v>
      </c>
      <c r="J93" s="27"/>
      <c r="K93" s="27">
        <v>2570</v>
      </c>
      <c r="L93" s="27">
        <v>2723</v>
      </c>
      <c r="M93" s="27">
        <v>5293</v>
      </c>
    </row>
    <row r="94" spans="2:13" x14ac:dyDescent="0.25">
      <c r="B94" s="28" t="s">
        <v>202</v>
      </c>
      <c r="C94" s="27">
        <v>25027</v>
      </c>
      <c r="D94" s="27">
        <v>25995</v>
      </c>
      <c r="E94" s="27">
        <v>51022</v>
      </c>
      <c r="F94" s="27"/>
      <c r="G94" s="27">
        <v>1689</v>
      </c>
      <c r="H94" s="27">
        <v>1822</v>
      </c>
      <c r="I94" s="27">
        <v>3511</v>
      </c>
      <c r="J94" s="27"/>
      <c r="K94" s="27">
        <v>23338</v>
      </c>
      <c r="L94" s="27">
        <v>24173</v>
      </c>
      <c r="M94" s="27">
        <v>47511</v>
      </c>
    </row>
    <row r="95" spans="2:13" x14ac:dyDescent="0.25">
      <c r="B95" s="28" t="s">
        <v>201</v>
      </c>
      <c r="C95" s="27">
        <v>4643</v>
      </c>
      <c r="D95" s="27">
        <v>4580</v>
      </c>
      <c r="E95" s="27">
        <v>9223</v>
      </c>
      <c r="F95" s="27"/>
      <c r="G95" s="27">
        <v>325</v>
      </c>
      <c r="H95" s="27">
        <v>333</v>
      </c>
      <c r="I95" s="27">
        <v>658</v>
      </c>
      <c r="J95" s="27"/>
      <c r="K95" s="27">
        <v>4318</v>
      </c>
      <c r="L95" s="27">
        <v>4247</v>
      </c>
      <c r="M95" s="27">
        <v>8565</v>
      </c>
    </row>
    <row r="96" spans="2:13" x14ac:dyDescent="0.25">
      <c r="B96" s="28" t="s">
        <v>200</v>
      </c>
      <c r="C96" s="27">
        <v>1321</v>
      </c>
      <c r="D96" s="27">
        <v>1313</v>
      </c>
      <c r="E96" s="27">
        <v>2634</v>
      </c>
      <c r="F96" s="27"/>
      <c r="G96" s="27">
        <v>93</v>
      </c>
      <c r="H96" s="27">
        <v>97</v>
      </c>
      <c r="I96" s="27">
        <v>190</v>
      </c>
      <c r="J96" s="27"/>
      <c r="K96" s="27">
        <v>1228</v>
      </c>
      <c r="L96" s="27">
        <v>1216</v>
      </c>
      <c r="M96" s="27">
        <v>2444</v>
      </c>
    </row>
    <row r="97" spans="2:13" x14ac:dyDescent="0.25">
      <c r="B97" s="28" t="s">
        <v>199</v>
      </c>
      <c r="C97" s="27">
        <v>2322</v>
      </c>
      <c r="D97" s="27">
        <v>2418</v>
      </c>
      <c r="E97" s="27">
        <v>4740</v>
      </c>
      <c r="F97" s="27"/>
      <c r="G97" s="27">
        <v>162</v>
      </c>
      <c r="H97" s="27">
        <v>173</v>
      </c>
      <c r="I97" s="27">
        <v>335</v>
      </c>
      <c r="J97" s="27"/>
      <c r="K97" s="27">
        <v>2160</v>
      </c>
      <c r="L97" s="27">
        <v>2245</v>
      </c>
      <c r="M97" s="27">
        <v>4405</v>
      </c>
    </row>
    <row r="98" spans="2:13" x14ac:dyDescent="0.25">
      <c r="B98" s="28" t="s">
        <v>198</v>
      </c>
      <c r="C98" s="27">
        <v>7640</v>
      </c>
      <c r="D98" s="27">
        <v>7888</v>
      </c>
      <c r="E98" s="27">
        <v>15528</v>
      </c>
      <c r="F98" s="27"/>
      <c r="G98" s="27">
        <v>1141</v>
      </c>
      <c r="H98" s="27">
        <v>1227</v>
      </c>
      <c r="I98" s="27">
        <v>2368</v>
      </c>
      <c r="J98" s="27"/>
      <c r="K98" s="27">
        <v>6499</v>
      </c>
      <c r="L98" s="27">
        <v>6661</v>
      </c>
      <c r="M98" s="27">
        <v>13160</v>
      </c>
    </row>
    <row r="99" spans="2:13" x14ac:dyDescent="0.25">
      <c r="B99" s="17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31" t="s">
        <v>197</v>
      </c>
      <c r="C100" s="30">
        <v>256272.18</v>
      </c>
      <c r="D100" s="30">
        <v>262192.52</v>
      </c>
      <c r="E100" s="30">
        <v>518464.7</v>
      </c>
      <c r="F100" s="30"/>
      <c r="G100" s="30">
        <v>26327.54</v>
      </c>
      <c r="H100" s="30">
        <v>27866.400000000001</v>
      </c>
      <c r="I100" s="30">
        <v>54193.94</v>
      </c>
      <c r="J100" s="30"/>
      <c r="K100" s="30">
        <v>229944.64</v>
      </c>
      <c r="L100" s="30">
        <v>234326.12</v>
      </c>
      <c r="M100" s="30">
        <v>464270.76</v>
      </c>
    </row>
    <row r="101" spans="2:13" x14ac:dyDescent="0.25">
      <c r="B101" s="28" t="s">
        <v>196</v>
      </c>
      <c r="C101" s="27">
        <v>10493</v>
      </c>
      <c r="D101" s="27">
        <v>10515</v>
      </c>
      <c r="E101" s="27">
        <v>21008</v>
      </c>
      <c r="F101" s="27"/>
      <c r="G101" s="27">
        <v>2494</v>
      </c>
      <c r="H101" s="27">
        <v>2593</v>
      </c>
      <c r="I101" s="27">
        <v>5087</v>
      </c>
      <c r="J101" s="27"/>
      <c r="K101" s="27">
        <v>7999</v>
      </c>
      <c r="L101" s="27">
        <v>7922</v>
      </c>
      <c r="M101" s="27">
        <v>15921</v>
      </c>
    </row>
    <row r="102" spans="2:13" x14ac:dyDescent="0.25">
      <c r="B102" s="28" t="s">
        <v>195</v>
      </c>
      <c r="C102" s="27">
        <v>10193</v>
      </c>
      <c r="D102" s="27">
        <v>10004</v>
      </c>
      <c r="E102" s="27">
        <v>20197</v>
      </c>
      <c r="F102" s="27"/>
      <c r="G102" s="27">
        <v>2528</v>
      </c>
      <c r="H102" s="27">
        <v>2591</v>
      </c>
      <c r="I102" s="27">
        <v>5119</v>
      </c>
      <c r="J102" s="27"/>
      <c r="K102" s="27">
        <v>7665</v>
      </c>
      <c r="L102" s="27">
        <v>7413</v>
      </c>
      <c r="M102" s="27">
        <v>15078</v>
      </c>
    </row>
    <row r="103" spans="2:13" x14ac:dyDescent="0.25">
      <c r="B103" s="28" t="s">
        <v>194</v>
      </c>
      <c r="C103" s="27">
        <v>2683</v>
      </c>
      <c r="D103" s="27">
        <v>2817</v>
      </c>
      <c r="E103" s="27">
        <v>5500</v>
      </c>
      <c r="F103" s="27"/>
      <c r="G103" s="27">
        <v>672</v>
      </c>
      <c r="H103" s="27">
        <v>738</v>
      </c>
      <c r="I103" s="27">
        <v>1410</v>
      </c>
      <c r="J103" s="27"/>
      <c r="K103" s="27">
        <v>2011</v>
      </c>
      <c r="L103" s="27">
        <v>2079</v>
      </c>
      <c r="M103" s="27">
        <v>4090</v>
      </c>
    </row>
    <row r="104" spans="2:13" x14ac:dyDescent="0.25">
      <c r="B104" s="29" t="s">
        <v>162</v>
      </c>
      <c r="C104" s="27">
        <v>31341.18</v>
      </c>
      <c r="D104" s="27">
        <v>31772.520000000004</v>
      </c>
      <c r="E104" s="27">
        <v>63113.700000000004</v>
      </c>
      <c r="F104" s="27"/>
      <c r="G104" s="27">
        <v>4609.54</v>
      </c>
      <c r="H104" s="27">
        <v>4833.4000000000005</v>
      </c>
      <c r="I104" s="27">
        <v>9442.94</v>
      </c>
      <c r="J104" s="27"/>
      <c r="K104" s="27">
        <v>26731.64</v>
      </c>
      <c r="L104" s="27">
        <v>26939.120000000003</v>
      </c>
      <c r="M104" s="27">
        <v>53670.76</v>
      </c>
    </row>
    <row r="105" spans="2:13" x14ac:dyDescent="0.25">
      <c r="B105" s="28" t="s">
        <v>193</v>
      </c>
      <c r="C105" s="27">
        <v>6015</v>
      </c>
      <c r="D105" s="27">
        <v>5977</v>
      </c>
      <c r="E105" s="27">
        <v>11992</v>
      </c>
      <c r="F105" s="27"/>
      <c r="G105" s="27">
        <v>888</v>
      </c>
      <c r="H105" s="27">
        <v>910</v>
      </c>
      <c r="I105" s="27">
        <v>1798</v>
      </c>
      <c r="J105" s="27"/>
      <c r="K105" s="27">
        <v>5127</v>
      </c>
      <c r="L105" s="27">
        <v>5067</v>
      </c>
      <c r="M105" s="27">
        <v>10194</v>
      </c>
    </row>
    <row r="106" spans="2:13" x14ac:dyDescent="0.25">
      <c r="B106" s="28" t="s">
        <v>192</v>
      </c>
      <c r="C106" s="27">
        <v>66859</v>
      </c>
      <c r="D106" s="27">
        <v>69076</v>
      </c>
      <c r="E106" s="27">
        <v>135935</v>
      </c>
      <c r="F106" s="27"/>
      <c r="G106" s="27">
        <v>4658</v>
      </c>
      <c r="H106" s="27">
        <v>4989</v>
      </c>
      <c r="I106" s="27">
        <v>9647</v>
      </c>
      <c r="J106" s="27"/>
      <c r="K106" s="27">
        <v>62201</v>
      </c>
      <c r="L106" s="27">
        <v>64087</v>
      </c>
      <c r="M106" s="27">
        <v>126288</v>
      </c>
    </row>
    <row r="107" spans="2:13" x14ac:dyDescent="0.25">
      <c r="B107" s="28" t="s">
        <v>191</v>
      </c>
      <c r="C107" s="27">
        <v>14767</v>
      </c>
      <c r="D107" s="27">
        <v>14858</v>
      </c>
      <c r="E107" s="27">
        <v>29625</v>
      </c>
      <c r="F107" s="27"/>
      <c r="G107" s="27">
        <v>1013</v>
      </c>
      <c r="H107" s="27">
        <v>1056</v>
      </c>
      <c r="I107" s="27">
        <v>2069</v>
      </c>
      <c r="J107" s="27"/>
      <c r="K107" s="27">
        <v>13754</v>
      </c>
      <c r="L107" s="27">
        <v>13802</v>
      </c>
      <c r="M107" s="27">
        <v>27556</v>
      </c>
    </row>
    <row r="108" spans="2:13" x14ac:dyDescent="0.25">
      <c r="B108" s="28" t="s">
        <v>190</v>
      </c>
      <c r="C108" s="27">
        <v>33245</v>
      </c>
      <c r="D108" s="27">
        <v>34090</v>
      </c>
      <c r="E108" s="27">
        <v>67335</v>
      </c>
      <c r="F108" s="27"/>
      <c r="G108" s="27">
        <v>2308</v>
      </c>
      <c r="H108" s="27">
        <v>2456</v>
      </c>
      <c r="I108" s="27">
        <v>4764</v>
      </c>
      <c r="J108" s="27"/>
      <c r="K108" s="27">
        <v>30937</v>
      </c>
      <c r="L108" s="27">
        <v>31634</v>
      </c>
      <c r="M108" s="27">
        <v>62571</v>
      </c>
    </row>
    <row r="109" spans="2:13" x14ac:dyDescent="0.25">
      <c r="B109" s="28" t="s">
        <v>189</v>
      </c>
      <c r="C109" s="27">
        <v>42641</v>
      </c>
      <c r="D109" s="27">
        <v>43145</v>
      </c>
      <c r="E109" s="27">
        <v>85786</v>
      </c>
      <c r="F109" s="27"/>
      <c r="G109" s="27">
        <v>2943</v>
      </c>
      <c r="H109" s="27">
        <v>3088</v>
      </c>
      <c r="I109" s="27">
        <v>6031</v>
      </c>
      <c r="J109" s="27"/>
      <c r="K109" s="27">
        <v>39698</v>
      </c>
      <c r="L109" s="27">
        <v>40057</v>
      </c>
      <c r="M109" s="27">
        <v>79755</v>
      </c>
    </row>
    <row r="110" spans="2:13" x14ac:dyDescent="0.25">
      <c r="B110" s="28" t="s">
        <v>188</v>
      </c>
      <c r="C110" s="27">
        <v>18328</v>
      </c>
      <c r="D110" s="27">
        <v>19170</v>
      </c>
      <c r="E110" s="27">
        <v>37498</v>
      </c>
      <c r="F110" s="27"/>
      <c r="G110" s="27">
        <v>1268</v>
      </c>
      <c r="H110" s="27">
        <v>1380</v>
      </c>
      <c r="I110" s="27">
        <v>2648</v>
      </c>
      <c r="J110" s="27"/>
      <c r="K110" s="27">
        <v>17060</v>
      </c>
      <c r="L110" s="27">
        <v>17790</v>
      </c>
      <c r="M110" s="27">
        <v>34850</v>
      </c>
    </row>
    <row r="111" spans="2:13" x14ac:dyDescent="0.25">
      <c r="B111" s="28" t="s">
        <v>187</v>
      </c>
      <c r="C111" s="27">
        <v>19707</v>
      </c>
      <c r="D111" s="27">
        <v>20768</v>
      </c>
      <c r="E111" s="27">
        <v>40475</v>
      </c>
      <c r="F111" s="27"/>
      <c r="G111" s="27">
        <v>2946</v>
      </c>
      <c r="H111" s="27">
        <v>3232</v>
      </c>
      <c r="I111" s="27">
        <v>6178</v>
      </c>
      <c r="J111" s="27"/>
      <c r="K111" s="27">
        <v>16761</v>
      </c>
      <c r="L111" s="27">
        <v>17536</v>
      </c>
      <c r="M111" s="27">
        <v>34297</v>
      </c>
    </row>
    <row r="112" spans="2:13" x14ac:dyDescent="0.25">
      <c r="B112" s="17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26" t="s">
        <v>186</v>
      </c>
      <c r="C113" s="25">
        <v>445144</v>
      </c>
      <c r="D113" s="25">
        <v>469494</v>
      </c>
      <c r="E113" s="25">
        <v>914638</v>
      </c>
      <c r="F113" s="25"/>
      <c r="G113" s="25">
        <v>120064</v>
      </c>
      <c r="H113" s="25">
        <v>132747</v>
      </c>
      <c r="I113" s="25">
        <v>252811</v>
      </c>
      <c r="J113" s="25"/>
      <c r="K113" s="25">
        <v>325080</v>
      </c>
      <c r="L113" s="25">
        <v>336747</v>
      </c>
      <c r="M113" s="25">
        <v>661827</v>
      </c>
    </row>
    <row r="114" spans="2:13" x14ac:dyDescent="0.25">
      <c r="B114" s="24" t="s">
        <v>185</v>
      </c>
      <c r="C114" s="23">
        <v>10212</v>
      </c>
      <c r="D114" s="23">
        <v>10230</v>
      </c>
      <c r="E114" s="23">
        <v>20442</v>
      </c>
      <c r="F114" s="23"/>
      <c r="G114" s="23">
        <v>1535</v>
      </c>
      <c r="H114" s="23">
        <v>1594</v>
      </c>
      <c r="I114" s="23">
        <v>3129</v>
      </c>
      <c r="J114" s="23"/>
      <c r="K114" s="23">
        <v>8677</v>
      </c>
      <c r="L114" s="23">
        <v>8636</v>
      </c>
      <c r="M114" s="23">
        <v>17313</v>
      </c>
    </row>
    <row r="115" spans="2:13" x14ac:dyDescent="0.25">
      <c r="B115" s="24" t="s">
        <v>184</v>
      </c>
      <c r="C115" s="23">
        <v>16942</v>
      </c>
      <c r="D115" s="23">
        <v>16684</v>
      </c>
      <c r="E115" s="23">
        <v>33626</v>
      </c>
      <c r="F115" s="23"/>
      <c r="G115" s="23">
        <v>2576</v>
      </c>
      <c r="H115" s="23">
        <v>2637</v>
      </c>
      <c r="I115" s="23">
        <v>5213</v>
      </c>
      <c r="J115" s="23"/>
      <c r="K115" s="23">
        <v>14366</v>
      </c>
      <c r="L115" s="23">
        <v>14047</v>
      </c>
      <c r="M115" s="23">
        <v>28413</v>
      </c>
    </row>
    <row r="116" spans="2:13" x14ac:dyDescent="0.25">
      <c r="B116" s="24" t="s">
        <v>183</v>
      </c>
      <c r="C116" s="23">
        <v>25190</v>
      </c>
      <c r="D116" s="23">
        <v>26390</v>
      </c>
      <c r="E116" s="23">
        <v>51580</v>
      </c>
      <c r="F116" s="23"/>
      <c r="G116" s="23">
        <v>6121</v>
      </c>
      <c r="H116" s="23">
        <v>6699</v>
      </c>
      <c r="I116" s="23">
        <v>12820</v>
      </c>
      <c r="J116" s="23"/>
      <c r="K116" s="23">
        <v>19069</v>
      </c>
      <c r="L116" s="23">
        <v>19691</v>
      </c>
      <c r="M116" s="23">
        <v>38760</v>
      </c>
    </row>
    <row r="117" spans="2:13" x14ac:dyDescent="0.25">
      <c r="B117" s="24" t="s">
        <v>182</v>
      </c>
      <c r="C117" s="23">
        <v>17571</v>
      </c>
      <c r="D117" s="23">
        <v>18076</v>
      </c>
      <c r="E117" s="23">
        <v>35647</v>
      </c>
      <c r="F117" s="23"/>
      <c r="G117" s="23">
        <v>2651</v>
      </c>
      <c r="H117" s="23">
        <v>2829</v>
      </c>
      <c r="I117" s="23">
        <v>5480</v>
      </c>
      <c r="J117" s="23"/>
      <c r="K117" s="23">
        <v>14920</v>
      </c>
      <c r="L117" s="23">
        <v>15247</v>
      </c>
      <c r="M117" s="23">
        <v>30167</v>
      </c>
    </row>
    <row r="118" spans="2:13" x14ac:dyDescent="0.25">
      <c r="B118" s="24" t="s">
        <v>181</v>
      </c>
      <c r="C118" s="23">
        <v>7650</v>
      </c>
      <c r="D118" s="23">
        <v>7969</v>
      </c>
      <c r="E118" s="23">
        <v>15619</v>
      </c>
      <c r="F118" s="23"/>
      <c r="G118" s="23">
        <v>1856</v>
      </c>
      <c r="H118" s="23">
        <v>2025</v>
      </c>
      <c r="I118" s="23">
        <v>3881</v>
      </c>
      <c r="J118" s="23"/>
      <c r="K118" s="23">
        <v>5794</v>
      </c>
      <c r="L118" s="23">
        <v>5944</v>
      </c>
      <c r="M118" s="23">
        <v>11738</v>
      </c>
    </row>
    <row r="119" spans="2:13" x14ac:dyDescent="0.25">
      <c r="B119" s="24" t="s">
        <v>180</v>
      </c>
      <c r="C119" s="23">
        <v>19698</v>
      </c>
      <c r="D119" s="23">
        <v>20513</v>
      </c>
      <c r="E119" s="23">
        <v>40211</v>
      </c>
      <c r="F119" s="23"/>
      <c r="G119" s="23">
        <v>4793</v>
      </c>
      <c r="H119" s="23">
        <v>5221</v>
      </c>
      <c r="I119" s="23">
        <v>10014</v>
      </c>
      <c r="J119" s="23"/>
      <c r="K119" s="23">
        <v>14905</v>
      </c>
      <c r="L119" s="23">
        <v>15292</v>
      </c>
      <c r="M119" s="23">
        <v>30197</v>
      </c>
    </row>
    <row r="120" spans="2:13" x14ac:dyDescent="0.25">
      <c r="B120" s="24" t="s">
        <v>179</v>
      </c>
      <c r="C120" s="23">
        <v>29426</v>
      </c>
      <c r="D120" s="23">
        <v>31226</v>
      </c>
      <c r="E120" s="23">
        <v>60652</v>
      </c>
      <c r="F120" s="23"/>
      <c r="G120" s="23">
        <v>7164</v>
      </c>
      <c r="H120" s="23">
        <v>7976</v>
      </c>
      <c r="I120" s="23">
        <v>15140</v>
      </c>
      <c r="J120" s="23"/>
      <c r="K120" s="23">
        <v>22262</v>
      </c>
      <c r="L120" s="23">
        <v>23250</v>
      </c>
      <c r="M120" s="23">
        <v>45512</v>
      </c>
    </row>
    <row r="121" spans="2:13" x14ac:dyDescent="0.25">
      <c r="B121" s="24" t="s">
        <v>178</v>
      </c>
      <c r="C121" s="23">
        <v>26656</v>
      </c>
      <c r="D121" s="23">
        <v>27422</v>
      </c>
      <c r="E121" s="23">
        <v>54078</v>
      </c>
      <c r="F121" s="23"/>
      <c r="G121" s="23">
        <v>4029</v>
      </c>
      <c r="H121" s="23">
        <v>4320</v>
      </c>
      <c r="I121" s="23">
        <v>8349</v>
      </c>
      <c r="J121" s="23"/>
      <c r="K121" s="23">
        <v>22627</v>
      </c>
      <c r="L121" s="23">
        <v>23102</v>
      </c>
      <c r="M121" s="23">
        <v>45729</v>
      </c>
    </row>
    <row r="122" spans="2:13" x14ac:dyDescent="0.25">
      <c r="B122" s="24" t="s">
        <v>177</v>
      </c>
      <c r="C122" s="23">
        <v>15584</v>
      </c>
      <c r="D122" s="23">
        <v>16237</v>
      </c>
      <c r="E122" s="23">
        <v>31821</v>
      </c>
      <c r="F122" s="23"/>
      <c r="G122" s="23">
        <v>3831</v>
      </c>
      <c r="H122" s="23">
        <v>4155</v>
      </c>
      <c r="I122" s="23">
        <v>7986</v>
      </c>
      <c r="J122" s="23"/>
      <c r="K122" s="23">
        <v>11753</v>
      </c>
      <c r="L122" s="23">
        <v>12082</v>
      </c>
      <c r="M122" s="23">
        <v>23835</v>
      </c>
    </row>
    <row r="123" spans="2:13" x14ac:dyDescent="0.25">
      <c r="B123" s="24" t="s">
        <v>176</v>
      </c>
      <c r="C123" s="23">
        <v>2834</v>
      </c>
      <c r="D123" s="23">
        <v>3091</v>
      </c>
      <c r="E123" s="23">
        <v>5925</v>
      </c>
      <c r="F123" s="23"/>
      <c r="G123" s="23">
        <v>1077</v>
      </c>
      <c r="H123" s="23">
        <v>1213</v>
      </c>
      <c r="I123" s="23">
        <v>2290</v>
      </c>
      <c r="J123" s="23"/>
      <c r="K123" s="23">
        <v>1757</v>
      </c>
      <c r="L123" s="23">
        <v>1878</v>
      </c>
      <c r="M123" s="23">
        <v>3635</v>
      </c>
    </row>
    <row r="124" spans="2:13" x14ac:dyDescent="0.25">
      <c r="B124" s="24" t="s">
        <v>175</v>
      </c>
      <c r="C124" s="23">
        <v>20204</v>
      </c>
      <c r="D124" s="23">
        <v>21146</v>
      </c>
      <c r="E124" s="23">
        <v>41350</v>
      </c>
      <c r="F124" s="23"/>
      <c r="G124" s="23">
        <v>3030</v>
      </c>
      <c r="H124" s="23">
        <v>3309</v>
      </c>
      <c r="I124" s="23">
        <v>6339</v>
      </c>
      <c r="J124" s="23"/>
      <c r="K124" s="23">
        <v>17174</v>
      </c>
      <c r="L124" s="23">
        <v>17837</v>
      </c>
      <c r="M124" s="23">
        <v>35011</v>
      </c>
    </row>
    <row r="125" spans="2:13" x14ac:dyDescent="0.25">
      <c r="B125" s="24" t="s">
        <v>174</v>
      </c>
      <c r="C125" s="23">
        <v>189920</v>
      </c>
      <c r="D125" s="23">
        <v>204915</v>
      </c>
      <c r="E125" s="23">
        <v>394835</v>
      </c>
      <c r="F125" s="23"/>
      <c r="G125" s="23">
        <v>71693</v>
      </c>
      <c r="H125" s="23">
        <v>80187</v>
      </c>
      <c r="I125" s="23">
        <v>151880</v>
      </c>
      <c r="J125" s="23"/>
      <c r="K125" s="23">
        <v>118227</v>
      </c>
      <c r="L125" s="23">
        <v>124728</v>
      </c>
      <c r="M125" s="23">
        <v>242955</v>
      </c>
    </row>
    <row r="126" spans="2:13" x14ac:dyDescent="0.25">
      <c r="B126" s="24" t="s">
        <v>173</v>
      </c>
      <c r="C126" s="23">
        <v>22188</v>
      </c>
      <c r="D126" s="23">
        <v>23276</v>
      </c>
      <c r="E126" s="23">
        <v>45464</v>
      </c>
      <c r="F126" s="23"/>
      <c r="G126" s="23">
        <v>5411</v>
      </c>
      <c r="H126" s="23">
        <v>5951</v>
      </c>
      <c r="I126" s="23">
        <v>11362</v>
      </c>
      <c r="J126" s="23"/>
      <c r="K126" s="23">
        <v>16777</v>
      </c>
      <c r="L126" s="23">
        <v>17325</v>
      </c>
      <c r="M126" s="23">
        <v>34102</v>
      </c>
    </row>
    <row r="127" spans="2:13" x14ac:dyDescent="0.25">
      <c r="B127" s="24" t="s">
        <v>172</v>
      </c>
      <c r="C127" s="23">
        <v>17019</v>
      </c>
      <c r="D127" s="23">
        <v>17553</v>
      </c>
      <c r="E127" s="23">
        <v>34572</v>
      </c>
      <c r="F127" s="23"/>
      <c r="G127" s="23">
        <v>1203</v>
      </c>
      <c r="H127" s="23">
        <v>1285</v>
      </c>
      <c r="I127" s="23">
        <v>2488</v>
      </c>
      <c r="J127" s="23"/>
      <c r="K127" s="23">
        <v>15816</v>
      </c>
      <c r="L127" s="23">
        <v>16268</v>
      </c>
      <c r="M127" s="23">
        <v>32084</v>
      </c>
    </row>
    <row r="128" spans="2:13" x14ac:dyDescent="0.25">
      <c r="B128" s="24" t="s">
        <v>171</v>
      </c>
      <c r="C128" s="23">
        <v>7988</v>
      </c>
      <c r="D128" s="23">
        <v>8386</v>
      </c>
      <c r="E128" s="23">
        <v>16374</v>
      </c>
      <c r="F128" s="23"/>
      <c r="G128" s="23">
        <v>1957</v>
      </c>
      <c r="H128" s="23">
        <v>2148</v>
      </c>
      <c r="I128" s="23">
        <v>4105</v>
      </c>
      <c r="J128" s="23"/>
      <c r="K128" s="23">
        <v>6031</v>
      </c>
      <c r="L128" s="23">
        <v>6238</v>
      </c>
      <c r="M128" s="23">
        <v>12269</v>
      </c>
    </row>
    <row r="129" spans="2:13" x14ac:dyDescent="0.25">
      <c r="B129" s="24" t="s">
        <v>170</v>
      </c>
      <c r="C129" s="23">
        <v>16062</v>
      </c>
      <c r="D129" s="23">
        <v>16380</v>
      </c>
      <c r="E129" s="23">
        <v>32442</v>
      </c>
      <c r="F129" s="23"/>
      <c r="G129" s="23">
        <v>1137</v>
      </c>
      <c r="H129" s="23">
        <v>1198</v>
      </c>
      <c r="I129" s="23">
        <v>2335</v>
      </c>
      <c r="J129" s="23"/>
      <c r="K129" s="23">
        <v>14925</v>
      </c>
      <c r="L129" s="23">
        <v>15182</v>
      </c>
      <c r="M129" s="23">
        <v>30107</v>
      </c>
    </row>
    <row r="130" spans="2:13" x14ac:dyDescent="0.25">
      <c r="B130" s="17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2:13" x14ac:dyDescent="0.25">
      <c r="B131" s="21" t="s">
        <v>169</v>
      </c>
      <c r="C131" s="20">
        <v>100860</v>
      </c>
      <c r="D131" s="20">
        <v>103969</v>
      </c>
      <c r="E131" s="20">
        <v>204829</v>
      </c>
      <c r="F131" s="20"/>
      <c r="G131" s="20">
        <v>19731</v>
      </c>
      <c r="H131" s="20">
        <v>21336</v>
      </c>
      <c r="I131" s="20">
        <v>41067</v>
      </c>
      <c r="J131" s="20"/>
      <c r="K131" s="20">
        <v>81129</v>
      </c>
      <c r="L131" s="20">
        <v>82633</v>
      </c>
      <c r="M131" s="20">
        <v>163762</v>
      </c>
    </row>
    <row r="132" spans="2:13" x14ac:dyDescent="0.25">
      <c r="B132" s="19" t="s">
        <v>168</v>
      </c>
      <c r="C132" s="18">
        <v>22416</v>
      </c>
      <c r="D132" s="18">
        <v>23678</v>
      </c>
      <c r="E132" s="18">
        <v>46094</v>
      </c>
      <c r="F132" s="18"/>
      <c r="G132" s="18">
        <v>5531</v>
      </c>
      <c r="H132" s="18">
        <v>6154</v>
      </c>
      <c r="I132" s="18">
        <v>11685</v>
      </c>
      <c r="J132" s="18"/>
      <c r="K132" s="18">
        <v>16885</v>
      </c>
      <c r="L132" s="18">
        <v>17524</v>
      </c>
      <c r="M132" s="18">
        <v>34409</v>
      </c>
    </row>
    <row r="133" spans="2:13" x14ac:dyDescent="0.25">
      <c r="B133" s="19" t="s">
        <v>167</v>
      </c>
      <c r="C133" s="18">
        <v>29106</v>
      </c>
      <c r="D133" s="18">
        <v>29929</v>
      </c>
      <c r="E133" s="18">
        <v>59035</v>
      </c>
      <c r="F133" s="18"/>
      <c r="G133" s="18">
        <v>2084</v>
      </c>
      <c r="H133" s="18">
        <v>2221</v>
      </c>
      <c r="I133" s="18">
        <v>4305</v>
      </c>
      <c r="J133" s="18"/>
      <c r="K133" s="18">
        <v>27022</v>
      </c>
      <c r="L133" s="18">
        <v>27708</v>
      </c>
      <c r="M133" s="18">
        <v>54730</v>
      </c>
    </row>
    <row r="134" spans="2:13" x14ac:dyDescent="0.25">
      <c r="B134" s="19" t="s">
        <v>166</v>
      </c>
      <c r="C134" s="18">
        <v>49338</v>
      </c>
      <c r="D134" s="18">
        <v>50362</v>
      </c>
      <c r="E134" s="18">
        <v>99700</v>
      </c>
      <c r="F134" s="18"/>
      <c r="G134" s="18">
        <v>12116</v>
      </c>
      <c r="H134" s="18">
        <v>12961</v>
      </c>
      <c r="I134" s="18">
        <v>25077</v>
      </c>
      <c r="J134" s="18"/>
      <c r="K134" s="18">
        <v>37222</v>
      </c>
      <c r="L134" s="18">
        <v>37401</v>
      </c>
      <c r="M134" s="18">
        <v>74623</v>
      </c>
    </row>
    <row r="135" spans="2:13" x14ac:dyDescent="0.25">
      <c r="B135" s="17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2:13" x14ac:dyDescent="0.25">
      <c r="B136" s="21" t="s">
        <v>165</v>
      </c>
      <c r="C136" s="20">
        <v>181887.82</v>
      </c>
      <c r="D136" s="20">
        <v>185465.48</v>
      </c>
      <c r="E136" s="20">
        <v>367353.30000000005</v>
      </c>
      <c r="F136" s="20"/>
      <c r="G136" s="20">
        <v>21461.46</v>
      </c>
      <c r="H136" s="20">
        <v>22590.6</v>
      </c>
      <c r="I136" s="20">
        <v>44052.06</v>
      </c>
      <c r="J136" s="20"/>
      <c r="K136" s="20">
        <v>160426.35999999999</v>
      </c>
      <c r="L136" s="20">
        <v>162874.88</v>
      </c>
      <c r="M136" s="20">
        <v>323301.24</v>
      </c>
    </row>
    <row r="137" spans="2:13" x14ac:dyDescent="0.25">
      <c r="B137" s="19" t="s">
        <v>164</v>
      </c>
      <c r="C137" s="18">
        <v>18704</v>
      </c>
      <c r="D137" s="18">
        <v>18822</v>
      </c>
      <c r="E137" s="18">
        <v>37526</v>
      </c>
      <c r="F137" s="18"/>
      <c r="G137" s="18">
        <v>2757</v>
      </c>
      <c r="H137" s="18">
        <v>2873</v>
      </c>
      <c r="I137" s="18">
        <v>5630</v>
      </c>
      <c r="J137" s="18"/>
      <c r="K137" s="18">
        <v>15947</v>
      </c>
      <c r="L137" s="18">
        <v>15949</v>
      </c>
      <c r="M137" s="18">
        <v>31896</v>
      </c>
    </row>
    <row r="138" spans="2:13" x14ac:dyDescent="0.25">
      <c r="B138" s="19" t="s">
        <v>163</v>
      </c>
      <c r="C138" s="18">
        <v>66525</v>
      </c>
      <c r="D138" s="18">
        <v>68578</v>
      </c>
      <c r="E138" s="18">
        <v>135103</v>
      </c>
      <c r="F138" s="18"/>
      <c r="G138" s="18">
        <v>4492</v>
      </c>
      <c r="H138" s="18">
        <v>4802</v>
      </c>
      <c r="I138" s="18">
        <v>9294</v>
      </c>
      <c r="J138" s="18"/>
      <c r="K138" s="18">
        <v>62033</v>
      </c>
      <c r="L138" s="18">
        <v>63776</v>
      </c>
      <c r="M138" s="18">
        <v>125809</v>
      </c>
    </row>
    <row r="139" spans="2:13" s="22" customFormat="1" x14ac:dyDescent="0.25">
      <c r="B139" s="24" t="s">
        <v>162</v>
      </c>
      <c r="C139" s="23">
        <v>89201.82</v>
      </c>
      <c r="D139" s="23">
        <v>90429.48000000001</v>
      </c>
      <c r="E139" s="18">
        <v>179631.30000000002</v>
      </c>
      <c r="F139" s="23"/>
      <c r="G139" s="23">
        <v>13119.46</v>
      </c>
      <c r="H139" s="23">
        <v>13756.599999999999</v>
      </c>
      <c r="I139" s="18">
        <v>26876.059999999998</v>
      </c>
      <c r="J139" s="23"/>
      <c r="K139" s="23">
        <v>76082.36</v>
      </c>
      <c r="L139" s="23">
        <v>76672.88</v>
      </c>
      <c r="M139" s="18">
        <v>152755.24</v>
      </c>
    </row>
    <row r="140" spans="2:13" x14ac:dyDescent="0.25">
      <c r="B140" s="19" t="s">
        <v>161</v>
      </c>
      <c r="C140" s="18">
        <v>7457</v>
      </c>
      <c r="D140" s="18">
        <v>7636</v>
      </c>
      <c r="E140" s="18">
        <v>15093</v>
      </c>
      <c r="F140" s="18"/>
      <c r="G140" s="18">
        <v>1093</v>
      </c>
      <c r="H140" s="18">
        <v>1159</v>
      </c>
      <c r="I140" s="18">
        <v>2252</v>
      </c>
      <c r="J140" s="18"/>
      <c r="K140" s="18">
        <v>6364</v>
      </c>
      <c r="L140" s="18">
        <v>6477</v>
      </c>
      <c r="M140" s="18">
        <v>12841</v>
      </c>
    </row>
    <row r="141" spans="2:13" x14ac:dyDescent="0.25">
      <c r="B141" s="17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2:13" x14ac:dyDescent="0.25">
      <c r="B142" s="21" t="s">
        <v>160</v>
      </c>
      <c r="C142" s="20">
        <v>114297</v>
      </c>
      <c r="D142" s="20">
        <v>116394</v>
      </c>
      <c r="E142" s="20">
        <v>230691</v>
      </c>
      <c r="F142" s="20"/>
      <c r="G142" s="20">
        <v>19016</v>
      </c>
      <c r="H142" s="20">
        <v>20187</v>
      </c>
      <c r="I142" s="20">
        <v>39203</v>
      </c>
      <c r="J142" s="20"/>
      <c r="K142" s="20">
        <v>95281</v>
      </c>
      <c r="L142" s="20">
        <v>96207</v>
      </c>
      <c r="M142" s="20">
        <v>191488</v>
      </c>
    </row>
    <row r="143" spans="2:13" x14ac:dyDescent="0.25">
      <c r="B143" s="19" t="s">
        <v>159</v>
      </c>
      <c r="C143" s="18">
        <v>17937</v>
      </c>
      <c r="D143" s="18">
        <v>18510</v>
      </c>
      <c r="E143" s="18">
        <v>36447</v>
      </c>
      <c r="F143" s="18"/>
      <c r="G143" s="18">
        <v>1259</v>
      </c>
      <c r="H143" s="18">
        <v>1338</v>
      </c>
      <c r="I143" s="18">
        <v>2597</v>
      </c>
      <c r="J143" s="18"/>
      <c r="K143" s="18">
        <v>16678</v>
      </c>
      <c r="L143" s="18">
        <v>17172</v>
      </c>
      <c r="M143" s="18">
        <v>33850</v>
      </c>
    </row>
    <row r="144" spans="2:13" x14ac:dyDescent="0.25">
      <c r="B144" s="19" t="s">
        <v>158</v>
      </c>
      <c r="C144" s="18">
        <v>4598</v>
      </c>
      <c r="D144" s="18">
        <v>4510</v>
      </c>
      <c r="E144" s="18">
        <v>9108</v>
      </c>
      <c r="F144" s="18"/>
      <c r="G144" s="18">
        <v>315</v>
      </c>
      <c r="H144" s="18">
        <v>327</v>
      </c>
      <c r="I144" s="18">
        <v>642</v>
      </c>
      <c r="J144" s="18"/>
      <c r="K144" s="18">
        <v>4283</v>
      </c>
      <c r="L144" s="18">
        <v>4183</v>
      </c>
      <c r="M144" s="18">
        <v>8466</v>
      </c>
    </row>
    <row r="145" spans="2:13" x14ac:dyDescent="0.25">
      <c r="B145" s="19" t="s">
        <v>157</v>
      </c>
      <c r="C145" s="18">
        <v>11301</v>
      </c>
      <c r="D145" s="18">
        <v>11574</v>
      </c>
      <c r="E145" s="18">
        <v>22875</v>
      </c>
      <c r="F145" s="18"/>
      <c r="G145" s="18">
        <v>793</v>
      </c>
      <c r="H145" s="18">
        <v>841</v>
      </c>
      <c r="I145" s="18">
        <v>1634</v>
      </c>
      <c r="J145" s="18"/>
      <c r="K145" s="18">
        <v>10508</v>
      </c>
      <c r="L145" s="18">
        <v>10733</v>
      </c>
      <c r="M145" s="18">
        <v>21241</v>
      </c>
    </row>
    <row r="146" spans="2:13" x14ac:dyDescent="0.25">
      <c r="B146" s="19" t="s">
        <v>156</v>
      </c>
      <c r="C146" s="18">
        <v>7400</v>
      </c>
      <c r="D146" s="18">
        <v>7507</v>
      </c>
      <c r="E146" s="18">
        <v>14907</v>
      </c>
      <c r="F146" s="18"/>
      <c r="G146" s="18">
        <v>1101</v>
      </c>
      <c r="H146" s="18">
        <v>1161</v>
      </c>
      <c r="I146" s="18">
        <v>2262</v>
      </c>
      <c r="J146" s="18"/>
      <c r="K146" s="18">
        <v>6299</v>
      </c>
      <c r="L146" s="18">
        <v>6346</v>
      </c>
      <c r="M146" s="18">
        <v>12645</v>
      </c>
    </row>
    <row r="147" spans="2:13" x14ac:dyDescent="0.25">
      <c r="B147" s="19" t="s">
        <v>155</v>
      </c>
      <c r="C147" s="18">
        <v>4193</v>
      </c>
      <c r="D147" s="18">
        <v>4187</v>
      </c>
      <c r="E147" s="18">
        <v>8380</v>
      </c>
      <c r="F147" s="18"/>
      <c r="G147" s="18">
        <v>1004</v>
      </c>
      <c r="H147" s="18">
        <v>1044</v>
      </c>
      <c r="I147" s="18">
        <v>2048</v>
      </c>
      <c r="J147" s="18"/>
      <c r="K147" s="18">
        <v>3189</v>
      </c>
      <c r="L147" s="18">
        <v>3143</v>
      </c>
      <c r="M147" s="18">
        <v>6332</v>
      </c>
    </row>
    <row r="148" spans="2:13" x14ac:dyDescent="0.25">
      <c r="B148" s="19" t="s">
        <v>154</v>
      </c>
      <c r="C148" s="18">
        <v>4562</v>
      </c>
      <c r="D148" s="18">
        <v>4695</v>
      </c>
      <c r="E148" s="18">
        <v>9257</v>
      </c>
      <c r="F148" s="18"/>
      <c r="G148" s="18">
        <v>1105</v>
      </c>
      <c r="H148" s="18">
        <v>1186</v>
      </c>
      <c r="I148" s="18">
        <v>2291</v>
      </c>
      <c r="J148" s="18"/>
      <c r="K148" s="18">
        <v>3457</v>
      </c>
      <c r="L148" s="18">
        <v>3509</v>
      </c>
      <c r="M148" s="18">
        <v>6966</v>
      </c>
    </row>
    <row r="149" spans="2:13" x14ac:dyDescent="0.25">
      <c r="B149" s="19" t="s">
        <v>153</v>
      </c>
      <c r="C149" s="18">
        <v>41960</v>
      </c>
      <c r="D149" s="18">
        <v>43588</v>
      </c>
      <c r="E149" s="18">
        <v>85548</v>
      </c>
      <c r="F149" s="18"/>
      <c r="G149" s="18">
        <v>10116</v>
      </c>
      <c r="H149" s="18">
        <v>10929</v>
      </c>
      <c r="I149" s="18">
        <v>21045</v>
      </c>
      <c r="J149" s="18"/>
      <c r="K149" s="18">
        <v>31844</v>
      </c>
      <c r="L149" s="18">
        <v>32659</v>
      </c>
      <c r="M149" s="18">
        <v>64503</v>
      </c>
    </row>
    <row r="150" spans="2:13" x14ac:dyDescent="0.25">
      <c r="B150" s="19" t="s">
        <v>152</v>
      </c>
      <c r="C150" s="18">
        <v>22346</v>
      </c>
      <c r="D150" s="18">
        <v>21823</v>
      </c>
      <c r="E150" s="18">
        <v>44169</v>
      </c>
      <c r="F150" s="18"/>
      <c r="G150" s="18">
        <v>3323</v>
      </c>
      <c r="H150" s="18">
        <v>3361</v>
      </c>
      <c r="I150" s="18">
        <v>6684</v>
      </c>
      <c r="J150" s="18"/>
      <c r="K150" s="18">
        <v>19023</v>
      </c>
      <c r="L150" s="18">
        <v>18462</v>
      </c>
      <c r="M150" s="18">
        <v>37485</v>
      </c>
    </row>
    <row r="152" spans="2:13" x14ac:dyDescent="0.25">
      <c r="B152" s="17" t="s">
        <v>287</v>
      </c>
    </row>
    <row r="155" spans="2:13" hidden="1" x14ac:dyDescent="0.25"/>
    <row r="156" spans="2:13" hidden="1" x14ac:dyDescent="0.25"/>
    <row r="157" spans="2:13" hidden="1" x14ac:dyDescent="0.25">
      <c r="B157" s="17" t="s">
        <v>151</v>
      </c>
      <c r="C157" s="16">
        <f>G157+K157</f>
        <v>35827</v>
      </c>
      <c r="D157" s="16">
        <f>H157+L157</f>
        <v>203947</v>
      </c>
      <c r="E157" s="16">
        <f>SUM(C157:D157)</f>
        <v>239774</v>
      </c>
      <c r="F157" s="3"/>
      <c r="G157" s="15">
        <v>17492</v>
      </c>
      <c r="H157" s="15">
        <v>101562</v>
      </c>
      <c r="I157" s="14">
        <f>SUM(G157:H157)</f>
        <v>119054</v>
      </c>
      <c r="J157" s="3"/>
      <c r="K157" s="15">
        <v>18335</v>
      </c>
      <c r="L157" s="15">
        <v>102385</v>
      </c>
      <c r="M157" s="14">
        <f>SUM(K157:L157)</f>
        <v>120720</v>
      </c>
    </row>
    <row r="158" spans="2:13" hidden="1" x14ac:dyDescent="0.25">
      <c r="C158" s="3">
        <f>C157*0.08</f>
        <v>2866.16</v>
      </c>
      <c r="D158" s="3">
        <f>D157*0.08</f>
        <v>16315.76</v>
      </c>
      <c r="E158" s="3">
        <f>E157*0.08</f>
        <v>19181.920000000002</v>
      </c>
      <c r="F158" s="3"/>
      <c r="G158" s="3">
        <f>G157*0.08</f>
        <v>1399.3600000000001</v>
      </c>
      <c r="H158" s="3">
        <f>H157*0.08</f>
        <v>8124.96</v>
      </c>
      <c r="I158" s="3">
        <f>I157*0.08</f>
        <v>9524.32</v>
      </c>
      <c r="J158" s="3"/>
      <c r="K158" s="3">
        <f>K157*0.08</f>
        <v>1466.8</v>
      </c>
      <c r="L158" s="3">
        <f>L157*0.08</f>
        <v>8190.8</v>
      </c>
      <c r="M158" s="3">
        <f>M157*0.08</f>
        <v>9657.6</v>
      </c>
    </row>
    <row r="159" spans="2:13" hidden="1" x14ac:dyDescent="0.25">
      <c r="C159" s="3">
        <f>C157-C158</f>
        <v>32960.839999999997</v>
      </c>
      <c r="D159" s="3">
        <f>D157-D158</f>
        <v>187631.24</v>
      </c>
      <c r="E159" s="3">
        <f>E157-E158</f>
        <v>220592.08</v>
      </c>
      <c r="F159" s="3"/>
      <c r="G159" s="3">
        <f>G157-G158</f>
        <v>16092.64</v>
      </c>
      <c r="H159" s="3">
        <f>H157-H158</f>
        <v>93437.04</v>
      </c>
      <c r="I159" s="3">
        <f>I157-I158</f>
        <v>109529.68</v>
      </c>
      <c r="J159" s="3"/>
      <c r="K159" s="3">
        <f>K157-K158</f>
        <v>16868.2</v>
      </c>
      <c r="L159" s="3">
        <f>L157-L158</f>
        <v>94194.2</v>
      </c>
      <c r="M159" s="3">
        <f>M157-M158</f>
        <v>111062.39999999999</v>
      </c>
    </row>
    <row r="160" spans="2:13" hidden="1" x14ac:dyDescent="0.25">
      <c r="C160" s="13">
        <f>SUM(C158:C159)</f>
        <v>35827</v>
      </c>
      <c r="D160" s="13">
        <f>SUM(D158:D159)</f>
        <v>203947</v>
      </c>
      <c r="E160" s="13">
        <f>SUM(E158:E159)</f>
        <v>239774</v>
      </c>
      <c r="F160" s="13"/>
      <c r="G160" s="13">
        <f>SUM(G158:G159)</f>
        <v>17492</v>
      </c>
      <c r="H160" s="13">
        <f>SUM(H158:H159)</f>
        <v>101562</v>
      </c>
      <c r="I160" s="13">
        <f>SUM(I158:I159)</f>
        <v>119054</v>
      </c>
      <c r="J160" s="13"/>
      <c r="K160" s="13">
        <f>SUM(K158:K159)</f>
        <v>18335</v>
      </c>
      <c r="L160" s="13">
        <f>SUM(L158:L159)</f>
        <v>102385</v>
      </c>
      <c r="M160" s="13">
        <f>SUM(M158:M159)</f>
        <v>120720</v>
      </c>
    </row>
    <row r="161" spans="3:13" hidden="1" x14ac:dyDescent="0.25">
      <c r="C161" s="12"/>
      <c r="D161" s="12"/>
      <c r="E161" s="12"/>
    </row>
    <row r="162" spans="3:13" hidden="1" x14ac:dyDescent="0.25">
      <c r="C162" s="12">
        <v>35827</v>
      </c>
      <c r="D162" s="12">
        <v>203947</v>
      </c>
      <c r="E162" s="12">
        <v>239774</v>
      </c>
      <c r="G162">
        <v>17492</v>
      </c>
      <c r="H162">
        <v>101562</v>
      </c>
      <c r="I162">
        <v>119054</v>
      </c>
      <c r="K162">
        <v>18335</v>
      </c>
      <c r="L162">
        <v>102385</v>
      </c>
      <c r="M162">
        <v>120720</v>
      </c>
    </row>
    <row r="163" spans="3:13" hidden="1" x14ac:dyDescent="0.25"/>
  </sheetData>
  <mergeCells count="9">
    <mergeCell ref="B9:B10"/>
    <mergeCell ref="C9:E9"/>
    <mergeCell ref="G9:I9"/>
    <mergeCell ref="K9:M9"/>
    <mergeCell ref="B2:M2"/>
    <mergeCell ref="B3:M3"/>
    <mergeCell ref="B4:M4"/>
    <mergeCell ref="B5:M5"/>
    <mergeCell ref="B7:M7"/>
  </mergeCells>
  <pageMargins left="0.47244094488188981" right="0.23622047244094491" top="0.43307086614173229" bottom="0.43307086614173229" header="0.31496062992125984" footer="0.27559055118110237"/>
  <pageSetup scale="80" orientation="portrait" horizontalDpi="0" verticalDpi="0" r:id="rId1"/>
  <rowBreaks count="2" manualBreakCount="2">
    <brk id="56" max="16383" man="1"/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Fuente</vt:lpstr>
      <vt:lpstr>Piramide</vt:lpstr>
      <vt:lpstr>2023-Final con y sin</vt:lpstr>
      <vt:lpstr>Auxiliar</vt:lpstr>
      <vt:lpstr>Pob Derechohabiente</vt:lpstr>
      <vt:lpstr>Juris</vt:lpstr>
      <vt:lpstr>Juris!Área_de_impresión</vt:lpstr>
      <vt:lpstr>Piramide!Área_de_impresión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Vázquez</dc:creator>
  <cp:lastModifiedBy>Oscar Vázquez</cp:lastModifiedBy>
  <cp:lastPrinted>2023-09-28T17:55:31Z</cp:lastPrinted>
  <dcterms:created xsi:type="dcterms:W3CDTF">2020-10-13T20:36:44Z</dcterms:created>
  <dcterms:modified xsi:type="dcterms:W3CDTF">2023-09-28T17:55:38Z</dcterms:modified>
</cp:coreProperties>
</file>